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85" windowWidth="8535" windowHeight="2880" activeTab="0"/>
  </bookViews>
  <sheets>
    <sheet name="Shfrytëzuesit e pensionit" sheetId="1" r:id="rId1"/>
    <sheet name="shf.të rinj dhe të ndjerë" sheetId="2" r:id="rId2"/>
    <sheet name="min.mak." sheetId="3" r:id="rId3"/>
    <sheet name="pen.më të ulëta" sheetId="4" r:id="rId4"/>
    <sheet name="pen.maksimale" sheetId="5" r:id="rId5"/>
  </sheets>
  <definedNames/>
  <calcPr fullCalcOnLoad="1"/>
</workbook>
</file>

<file path=xl/sharedStrings.xml><?xml version="1.0" encoding="utf-8"?>
<sst xmlns="http://schemas.openxmlformats.org/spreadsheetml/2006/main" count="129" uniqueCount="93">
  <si>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</si>
  <si>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</si>
  <si>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</si>
  <si>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</si>
  <si>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</si>
  <si>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</si>
  <si>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</si>
  <si>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</si>
  <si>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</si>
  <si>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</si>
  <si>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</si>
  <si>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</si>
  <si>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</si>
  <si>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</si>
  <si>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</si>
  <si>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</si>
  <si>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</si>
  <si>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</si>
  <si>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</si>
  <si>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</si>
  <si>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</si>
  <si>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</si>
  <si>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</si>
  <si>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</si>
  <si>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</si>
  <si>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 Të dhëna mbi gjendjen e numrit të shfrytëzuesve të pensionit për muajin Shkurt të vitit 2015</t>
  </si>
  <si>
    <t xml:space="preserve">       Gjendja e shfrytëzuesve të pensionit sipas llojit, sipas të drejtës së arritur dhe pensionit mesatar për muajin Shkurt të vitit 2015</t>
  </si>
  <si>
    <t>Shkurt, viti 2015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</si>
  <si>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</si>
  <si>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</si>
  <si>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</si>
  <si>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</si>
  <si>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</si>
  <si>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</si>
  <si>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</si>
  <si>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</si>
  <si>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</si>
  <si>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</si>
  <si>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</si>
  <si>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</si>
  <si>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Mesatarja totale e pensionit të paguar për muajin  Shkurt  të vitit 2015</t>
  </si>
  <si>
    <t>Graf 1.</t>
  </si>
  <si>
    <t>Struktura e pensionistëve sipas shumës së pensionit për muajin  Shkurt të vitit  2015</t>
  </si>
  <si>
    <t>Gjendja e shfrytëzuesve të rinj dhe të ndjerë dhe koeficienti i harmonizimit të pensioneve për muajin Shkurt të vitit 2015</t>
  </si>
  <si>
    <t xml:space="preserve">                Shfrytëzues të rinj dhe të ndjerë të pensionit, dallimi dhe pensionet e reja minimale për muajin Shkurt të vitit 2015</t>
  </si>
  <si>
    <t xml:space="preserve">Shfr.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</si>
  <si>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</si>
  <si>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</si>
  <si>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</si>
  <si>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</si>
  <si>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 xml:space="preserve">Pensione familjare </t>
  </si>
  <si>
    <t>Pensione invalidore</t>
  </si>
  <si>
    <t>Pensione të pleqërisë</t>
  </si>
  <si>
    <t>Gjithsej</t>
  </si>
  <si>
    <t xml:space="preserve">                   Graf. 2. Pensionistë të rinj dhe të ndjerë sipas llojit të pensionit për muajin  Shkurt të vitit 2015</t>
  </si>
  <si>
    <t xml:space="preserve">Harmonizimi ligjor i pensioneve </t>
  </si>
  <si>
    <t xml:space="preserve">                  Lëvizja e koeficientit për harmonizimin e pensioneve  </t>
  </si>
  <si>
    <t xml:space="preserve">Harmonizim vjetor </t>
  </si>
  <si>
    <t>Koeficienti</t>
  </si>
  <si>
    <t xml:space="preserve">Të gjithë pensionistët të cilët të drejtën e pensionit e realizuan përfundimisht në muajin Shkurt të vitit  2014 pensionet u janë rritur në një shumë fikse për 600 </t>
  </si>
  <si>
    <t xml:space="preserve">Gjendja e shfrytëzuesve të pensionit në krahasim me pensionet minimale dhe maksimale për muajin Shkurt të vitit 2015 </t>
  </si>
  <si>
    <t>Gjendja e shfrytëzuesve të pensionit në krahasim me pensionet min. dhe mak. për muajin Shkurt të vitit 2015</t>
  </si>
  <si>
    <t xml:space="preserve">Shumat </t>
  </si>
  <si>
    <t>Deri në pen. minimal ( 7.162,00)</t>
  </si>
  <si>
    <t>Minimale (Prej 7.162,00-9.500,00)</t>
  </si>
  <si>
    <t>Mbi minimale(9,500,00- 35,062,00)</t>
  </si>
  <si>
    <t>Maksimale (35,062,00-37,773,00)</t>
  </si>
  <si>
    <t xml:space="preserve">                   Graf. 3. Struktura e pensionistëve sipas shumës së pensionit për muajin Shkurt të vitit 2015 </t>
  </si>
  <si>
    <t>Numri i shfrytëzuesve të pensioneve më të ulëta sipas grupeve të shumave për muajin Shkurt të vitit 2015</t>
  </si>
  <si>
    <t xml:space="preserve">E drejta e realizuar deri më </t>
  </si>
  <si>
    <t>31-12-1996</t>
  </si>
  <si>
    <t>Grupi  I</t>
  </si>
  <si>
    <t>Grupi II</t>
  </si>
  <si>
    <t>Grupi III</t>
  </si>
  <si>
    <t>E drejta e realizuar prej</t>
  </si>
  <si>
    <t xml:space="preserve"> 01.01.1997</t>
  </si>
  <si>
    <t>Numri</t>
  </si>
  <si>
    <t>Struktura</t>
  </si>
  <si>
    <t>Shuma</t>
  </si>
  <si>
    <t>Numri i shfrytëzuesve të shumës më të lartë të pensionit sipas llojit për muajin Shkurt të vitit 2015</t>
  </si>
  <si>
    <t xml:space="preserve">E drejta e realizuar               </t>
  </si>
  <si>
    <t>E drejta e realizuar deri më 31.12.1996</t>
  </si>
  <si>
    <t>E dreta e realizuar prej 01.01.1997</t>
  </si>
  <si>
    <t>E dreta e realizuar  prej 01.01.2002</t>
  </si>
  <si>
    <t>GJ I TH S E J</t>
  </si>
  <si>
    <t>denarë</t>
  </si>
  <si>
    <t>pen.më të ulët.</t>
  </si>
  <si>
    <t>P.familjar</t>
  </si>
  <si>
    <t>P.invalidor</t>
  </si>
  <si>
    <t>P.pleqërisë</t>
  </si>
  <si>
    <t xml:space="preserve">01-01-2002 </t>
  </si>
  <si>
    <t>Burra</t>
  </si>
  <si>
    <t>Gra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</si>
</sst>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11"/>
      <name val="StobiSerif Regular"/>
      <family val="3"/>
    </font>
    <font>
      <sz val="8.5"/>
      <color indexed="8"/>
      <name val="StobiSerif Regular"/>
      <family val="3"/>
    </font>
    <font>
      <sz val="8"/>
      <color indexed="8"/>
      <name val="StobiSerif Regular"/>
      <family val="3"/>
    </font>
    <font>
      <b/>
      <sz val="8"/>
      <color indexed="8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tobiSerif Regular"/>
      <family val="3"/>
    </font>
    <font>
      <b/>
      <sz val="3.65"/>
      <color indexed="8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10" fillId="34" borderId="15" xfId="58" applyFont="1" applyFill="1" applyBorder="1">
      <alignment/>
      <protection/>
    </xf>
    <xf numFmtId="0" fontId="10" fillId="34" borderId="16" xfId="58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6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5" xfId="0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8" xfId="0" applyNumberFormat="1" applyFont="1" applyBorder="1" applyAlignment="1">
      <alignment/>
    </xf>
    <xf numFmtId="10" fontId="12" fillId="0" borderId="18" xfId="0" applyNumberFormat="1" applyFont="1" applyFill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8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13" fillId="37" borderId="21" xfId="0" applyFont="1" applyFill="1" applyBorder="1" applyAlignment="1">
      <alignment vertical="center"/>
    </xf>
    <xf numFmtId="0" fontId="10" fillId="37" borderId="22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0" fontId="10" fillId="38" borderId="24" xfId="0" applyFont="1" applyFill="1" applyBorder="1" applyAlignment="1">
      <alignment vertical="center"/>
    </xf>
    <xf numFmtId="0" fontId="10" fillId="38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38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38" borderId="23" xfId="0" applyFont="1" applyFill="1" applyBorder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21" xfId="0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3" fontId="10" fillId="38" borderId="23" xfId="0" applyNumberFormat="1" applyFont="1" applyFill="1" applyBorder="1" applyAlignment="1">
      <alignment horizontal="center" vertical="center"/>
    </xf>
    <xf numFmtId="9" fontId="10" fillId="38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10" fillId="38" borderId="23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6" fillId="37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center"/>
    </xf>
    <xf numFmtId="4" fontId="6" fillId="33" borderId="37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38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40" xfId="0" applyNumberFormat="1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5" xfId="58" applyFont="1" applyFill="1" applyBorder="1" applyAlignment="1">
      <alignment horizontal="center" vertical="center" wrapText="1"/>
      <protection/>
    </xf>
    <xf numFmtId="0" fontId="3" fillId="33" borderId="26" xfId="58" applyFont="1" applyFill="1" applyBorder="1" applyAlignment="1">
      <alignment horizontal="center" vertical="center" wrapText="1"/>
      <protection/>
    </xf>
    <xf numFmtId="0" fontId="3" fillId="33" borderId="27" xfId="58" applyFont="1" applyFill="1" applyBorder="1" applyAlignment="1">
      <alignment horizontal="center" vertical="center" wrapText="1"/>
      <protection/>
    </xf>
    <xf numFmtId="0" fontId="3" fillId="33" borderId="28" xfId="58" applyFont="1" applyFill="1" applyBorder="1" applyAlignment="1">
      <alignment horizontal="center" vertical="center" wrapText="1"/>
      <protection/>
    </xf>
    <xf numFmtId="0" fontId="3" fillId="33" borderId="29" xfId="58" applyFont="1" applyFill="1" applyBorder="1" applyAlignment="1">
      <alignment horizontal="center" vertical="center" wrapText="1"/>
      <protection/>
    </xf>
    <xf numFmtId="0" fontId="3" fillId="33" borderId="30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33" borderId="48" xfId="58" applyFont="1" applyFill="1" applyBorder="1" applyAlignment="1">
      <alignment horizontal="center" vertical="center" wrapText="1"/>
      <protection/>
    </xf>
    <xf numFmtId="0" fontId="3" fillId="33" borderId="42" xfId="58" applyFont="1" applyFill="1" applyBorder="1" applyAlignment="1">
      <alignment horizontal="center" vertical="center" wrapText="1"/>
      <protection/>
    </xf>
    <xf numFmtId="0" fontId="3" fillId="33" borderId="49" xfId="58" applyFont="1" applyFill="1" applyBorder="1" applyAlignment="1">
      <alignment horizontal="center" vertical="center" wrapText="1"/>
      <protection/>
    </xf>
    <xf numFmtId="0" fontId="3" fillId="33" borderId="36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50" xfId="58" applyFont="1" applyFill="1" applyBorder="1" applyAlignment="1">
      <alignment horizontal="center" vertical="center" wrapText="1"/>
      <protection/>
    </xf>
    <xf numFmtId="0" fontId="3" fillId="33" borderId="51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Shkurt të vitit 2015</a:t>
            </a:r>
          </a:p>
        </c:rich>
      </c:tx>
      <c:layout>
        <c:manualLayout>
          <c:xMode val="factor"/>
          <c:yMode val="factor"/>
          <c:x val="0.117"/>
          <c:y val="-0.04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"/>
          <c:h val="0.2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25,89%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13,82%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 i pleqërisë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59,51%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0,57%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0,20%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'Shfrytëzuesit e pensionit'!$C$26:$C$30</c:f>
              <c:strCache/>
            </c:strRef>
          </c:cat>
          <c:val>
            <c:numRef>
              <c:f>'Shfrytëzuesit e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 GJATË MUAJIT SHKURT  TË VITIT 2015</a:t>
            </a:r>
          </a:p>
        </c:rich>
      </c:tx>
      <c:layout>
        <c:manualLayout>
          <c:xMode val="factor"/>
          <c:yMode val="factor"/>
          <c:x val="0.113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0125"/>
          <c:w val="0.96125"/>
          <c:h val="0.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'shf.të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'shf.të rinj dhe të ndjerë'!$A$7:$A$9</c:f>
              <c:strCache/>
            </c:strRef>
          </c:cat>
          <c:val>
            <c:numRef>
              <c:f>'shf.të rinj dhe të ndjerë'!$D$7:$D$9</c:f>
              <c:numCache/>
            </c:numRef>
          </c:val>
        </c:ser>
        <c:ser>
          <c:idx val="1"/>
          <c:order val="1"/>
          <c:tx>
            <c:strRef>
              <c:f>'shf.të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'shf.të rinj dhe të ndjerë'!$A$7:$A$9</c:f>
              <c:strCache/>
            </c:strRef>
          </c:cat>
          <c:val>
            <c:numRef>
              <c:f>'shf.të rinj dhe të ndjerë'!$G$7:$G$9</c:f>
              <c:numCache/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84575"/>
          <c:w val="0.494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 Shkurt të vitit 2015</a:t>
            </a:r>
          </a:p>
        </c:rich>
      </c:tx>
      <c:layout>
        <c:manualLayout>
          <c:xMode val="factor"/>
          <c:yMode val="factor"/>
          <c:x val="0.08425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152400</xdr:rowOff>
    </xdr:from>
    <xdr:to>
      <xdr:col>5</xdr:col>
      <xdr:colOff>466725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219075" y="5429250"/>
        <a:ext cx="5295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11</xdr:row>
      <xdr:rowOff>28575</xdr:rowOff>
    </xdr:from>
    <xdr:to>
      <xdr:col>8</xdr:col>
      <xdr:colOff>428625</xdr:colOff>
      <xdr:row>22</xdr:row>
      <xdr:rowOff>95250</xdr:rowOff>
    </xdr:to>
    <xdr:graphicFrame>
      <xdr:nvGraphicFramePr>
        <xdr:cNvPr id="1" name="Chart 5"/>
        <xdr:cNvGraphicFramePr/>
      </xdr:nvGraphicFramePr>
      <xdr:xfrm>
        <a:off x="971550" y="2800350"/>
        <a:ext cx="54006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13</xdr:row>
      <xdr:rowOff>114300</xdr:rowOff>
    </xdr:from>
    <xdr:to>
      <xdr:col>5</xdr:col>
      <xdr:colOff>542925</xdr:colOff>
      <xdr:row>28</xdr:row>
      <xdr:rowOff>19050</xdr:rowOff>
    </xdr:to>
    <xdr:graphicFrame>
      <xdr:nvGraphicFramePr>
        <xdr:cNvPr id="1" name="Chart 3"/>
        <xdr:cNvGraphicFramePr/>
      </xdr:nvGraphicFramePr>
      <xdr:xfrm>
        <a:off x="485775" y="3000375"/>
        <a:ext cx="5514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0.140625" style="12" customWidth="1"/>
    <col min="2" max="4" width="13.57421875" style="12" customWidth="1"/>
    <col min="5" max="5" width="14.8515625" style="12" customWidth="1"/>
    <col min="6" max="6" width="22.710937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6" t="s">
        <v>25</v>
      </c>
      <c r="B1" s="127"/>
      <c r="C1" s="127"/>
      <c r="D1" s="127"/>
      <c r="E1" s="128"/>
    </row>
    <row r="2" spans="1:5" ht="23.25" customHeight="1">
      <c r="A2" s="129"/>
      <c r="B2" s="130"/>
      <c r="C2" s="130"/>
      <c r="D2" s="130"/>
      <c r="E2" s="131"/>
    </row>
    <row r="3" spans="1:5" ht="14.25" customHeight="1">
      <c r="A3" s="13"/>
      <c r="B3" s="13"/>
      <c r="C3" s="13"/>
      <c r="D3" s="13"/>
      <c r="E3" s="14"/>
    </row>
    <row r="4" spans="1:7" ht="38.25" customHeight="1" thickBot="1">
      <c r="A4" s="134" t="s">
        <v>26</v>
      </c>
      <c r="B4" s="134"/>
      <c r="C4" s="134"/>
      <c r="D4" s="134"/>
      <c r="E4" s="134"/>
      <c r="G4" s="60"/>
    </row>
    <row r="5" spans="1:5" ht="21" customHeight="1">
      <c r="A5" s="61" t="s">
        <v>27</v>
      </c>
      <c r="B5" s="135" t="s">
        <v>28</v>
      </c>
      <c r="C5" s="135" t="s">
        <v>29</v>
      </c>
      <c r="D5" s="135" t="s">
        <v>30</v>
      </c>
      <c r="E5" s="132" t="s">
        <v>31</v>
      </c>
    </row>
    <row r="6" spans="1:5" ht="47.25" customHeight="1">
      <c r="A6" s="3" t="s">
        <v>32</v>
      </c>
      <c r="B6" s="136"/>
      <c r="C6" s="136"/>
      <c r="D6" s="136"/>
      <c r="E6" s="133"/>
    </row>
    <row r="7" spans="1:12" ht="15.75" customHeight="1">
      <c r="A7" s="54" t="s">
        <v>33</v>
      </c>
      <c r="B7" s="58">
        <v>76585</v>
      </c>
      <c r="C7" s="58">
        <v>919</v>
      </c>
      <c r="D7" s="37">
        <v>385</v>
      </c>
      <c r="E7" s="63">
        <f>SUM(B7:D7)</f>
        <v>77889</v>
      </c>
      <c r="G7" s="83"/>
      <c r="H7" s="83"/>
      <c r="I7" s="83"/>
      <c r="J7" s="83"/>
      <c r="K7" s="83"/>
      <c r="L7" s="85"/>
    </row>
    <row r="8" spans="1:11" ht="16.5" customHeight="1">
      <c r="A8" s="3" t="s">
        <v>34</v>
      </c>
      <c r="B8" s="15">
        <v>40861</v>
      </c>
      <c r="C8" s="15">
        <v>208</v>
      </c>
      <c r="D8" s="15">
        <v>0</v>
      </c>
      <c r="E8" s="64">
        <f>SUM(B8:D8)</f>
        <v>41069</v>
      </c>
      <c r="G8" s="83"/>
      <c r="H8" s="83"/>
      <c r="I8" s="83"/>
      <c r="J8" s="83"/>
      <c r="K8" s="83"/>
    </row>
    <row r="9" spans="1:12" ht="15.75" customHeight="1">
      <c r="A9" s="54" t="s">
        <v>35</v>
      </c>
      <c r="B9" s="46">
        <v>176016</v>
      </c>
      <c r="C9" s="46">
        <v>561</v>
      </c>
      <c r="D9" s="37">
        <v>220</v>
      </c>
      <c r="E9" s="63">
        <f>SUM(B9:D9)</f>
        <v>176797</v>
      </c>
      <c r="G9" s="83"/>
      <c r="H9" s="83"/>
      <c r="I9" s="83"/>
      <c r="J9" s="83"/>
      <c r="K9" s="83"/>
      <c r="L9" s="85"/>
    </row>
    <row r="10" spans="1:12" ht="17.25" customHeight="1" thickBot="1">
      <c r="A10" s="55" t="s">
        <v>36</v>
      </c>
      <c r="B10" s="62">
        <f>SUM(B7:B9)</f>
        <v>293462</v>
      </c>
      <c r="C10" s="62">
        <f>SUM(C7:C9)</f>
        <v>1688</v>
      </c>
      <c r="D10" s="62">
        <f>SUM(D7:D9)</f>
        <v>605</v>
      </c>
      <c r="E10" s="65">
        <f>SUM(B10:D10)</f>
        <v>295755</v>
      </c>
      <c r="F10" s="79"/>
      <c r="G10" s="83"/>
      <c r="H10" s="89"/>
      <c r="I10" s="83"/>
      <c r="J10" s="83"/>
      <c r="L10" s="85"/>
    </row>
    <row r="11" spans="1:7" ht="15.75" thickBot="1">
      <c r="A11" s="4"/>
      <c r="B11" s="57"/>
      <c r="C11" s="57"/>
      <c r="D11" s="57"/>
      <c r="E11" s="16"/>
      <c r="F11" s="59"/>
      <c r="G11" s="83"/>
    </row>
    <row r="12" spans="1:12" ht="15">
      <c r="A12" s="3" t="s">
        <v>32</v>
      </c>
      <c r="B12" s="145" t="s">
        <v>39</v>
      </c>
      <c r="C12" s="145"/>
      <c r="D12" s="146"/>
      <c r="E12" s="16"/>
      <c r="F12" s="59"/>
      <c r="G12" s="84"/>
      <c r="H12" s="82"/>
      <c r="I12" s="83"/>
      <c r="L12" s="85"/>
    </row>
    <row r="13" spans="1:8" ht="17.25" customHeight="1">
      <c r="A13" s="54" t="s">
        <v>33</v>
      </c>
      <c r="B13" s="139">
        <v>9852</v>
      </c>
      <c r="C13" s="140"/>
      <c r="D13" s="141"/>
      <c r="E13" s="16"/>
      <c r="F13" s="59"/>
      <c r="G13" s="84"/>
      <c r="H13" s="83"/>
    </row>
    <row r="14" spans="1:9" ht="15.75" customHeight="1">
      <c r="A14" s="3" t="s">
        <v>34</v>
      </c>
      <c r="B14" s="142">
        <v>11187</v>
      </c>
      <c r="C14" s="143"/>
      <c r="D14" s="144"/>
      <c r="E14" s="16"/>
      <c r="F14" s="59"/>
      <c r="G14" s="59"/>
      <c r="H14" s="59"/>
      <c r="I14" s="79"/>
    </row>
    <row r="15" spans="1:11" ht="17.25" customHeight="1">
      <c r="A15" s="54" t="s">
        <v>35</v>
      </c>
      <c r="B15" s="139">
        <v>13852</v>
      </c>
      <c r="C15" s="140"/>
      <c r="D15" s="141"/>
      <c r="E15" s="17"/>
      <c r="F15" s="59"/>
      <c r="G15" s="59"/>
      <c r="H15" s="84"/>
      <c r="K15" s="85"/>
    </row>
    <row r="16" spans="1:11" ht="16.5" customHeight="1">
      <c r="A16" s="78" t="s">
        <v>37</v>
      </c>
      <c r="B16" s="142">
        <v>5526</v>
      </c>
      <c r="C16" s="143"/>
      <c r="D16" s="144"/>
      <c r="E16" s="17"/>
      <c r="F16" s="59"/>
      <c r="G16" s="118" t="s">
        <v>24</v>
      </c>
      <c r="H16" s="59"/>
      <c r="K16" s="85"/>
    </row>
    <row r="17" spans="1:12" ht="16.5" customHeight="1">
      <c r="A17" s="77" t="s">
        <v>38</v>
      </c>
      <c r="B17" s="139">
        <v>19717</v>
      </c>
      <c r="C17" s="140"/>
      <c r="D17" s="141"/>
      <c r="E17" s="17"/>
      <c r="F17" s="59"/>
      <c r="G17" s="59"/>
      <c r="H17" s="84"/>
      <c r="L17" s="85"/>
    </row>
    <row r="18" spans="1:11" ht="18.75" customHeight="1" thickBot="1">
      <c r="A18" s="55" t="s">
        <v>36</v>
      </c>
      <c r="B18" s="147">
        <v>12464</v>
      </c>
      <c r="C18" s="148"/>
      <c r="D18" s="149"/>
      <c r="E18" s="17"/>
      <c r="F18" s="59"/>
      <c r="G18" s="59"/>
      <c r="H18" s="59"/>
      <c r="K18" s="85"/>
    </row>
    <row r="19" spans="1:8" ht="15" customHeight="1">
      <c r="A19" s="59"/>
      <c r="B19" s="16"/>
      <c r="C19" s="16"/>
      <c r="D19" s="16"/>
      <c r="E19" s="17"/>
      <c r="F19" s="4"/>
      <c r="G19" s="59"/>
      <c r="H19" s="59"/>
    </row>
    <row r="20" spans="1:12" ht="15">
      <c r="A20" s="137" t="s">
        <v>40</v>
      </c>
      <c r="B20" s="138"/>
      <c r="C20" s="138"/>
      <c r="D20" s="138"/>
      <c r="E20" s="138"/>
      <c r="F20" s="94">
        <v>12464</v>
      </c>
      <c r="G20" s="59"/>
      <c r="H20" s="59"/>
      <c r="K20" s="85"/>
      <c r="L20" s="88"/>
    </row>
    <row r="21" spans="1:11" ht="12.75">
      <c r="A21" s="59"/>
      <c r="B21" s="59"/>
      <c r="C21" s="59"/>
      <c r="D21" s="59"/>
      <c r="E21" s="59"/>
      <c r="F21" s="59"/>
      <c r="G21" s="59"/>
      <c r="H21" s="59"/>
      <c r="K21" s="85"/>
    </row>
    <row r="22" spans="1:12" ht="15">
      <c r="A22" s="5" t="s">
        <v>41</v>
      </c>
      <c r="B22" s="125" t="s">
        <v>42</v>
      </c>
      <c r="C22" s="125"/>
      <c r="D22" s="125"/>
      <c r="E22" s="125"/>
      <c r="F22" s="125"/>
      <c r="G22" s="59"/>
      <c r="H22" s="59"/>
      <c r="L22" s="88"/>
    </row>
    <row r="23" spans="1:8" ht="15">
      <c r="A23" s="4"/>
      <c r="E23" s="4"/>
      <c r="F23" s="4"/>
      <c r="G23" s="59"/>
      <c r="H23" s="59"/>
    </row>
    <row r="24" spans="1:13" ht="15">
      <c r="A24" s="4"/>
      <c r="F24" s="4"/>
      <c r="G24" s="59"/>
      <c r="H24" s="59"/>
      <c r="M24" s="85"/>
    </row>
    <row r="25" spans="1:8" ht="15">
      <c r="A25" s="4"/>
      <c r="F25" s="4"/>
      <c r="G25" s="4"/>
      <c r="H25" s="59"/>
    </row>
    <row r="26" spans="1:8" ht="15">
      <c r="A26" s="4"/>
      <c r="C26" s="6" t="s">
        <v>0</v>
      </c>
      <c r="D26" s="90">
        <f>B7</f>
        <v>76585</v>
      </c>
      <c r="E26" s="7">
        <f aca="true" t="shared" si="0" ref="E26:E31">D26*100/$D$31</f>
        <v>25.894743960372605</v>
      </c>
      <c r="F26" s="4"/>
      <c r="G26" s="4"/>
      <c r="H26" s="59"/>
    </row>
    <row r="27" spans="1:10" ht="15">
      <c r="A27" s="4"/>
      <c r="C27" s="6" t="s">
        <v>1</v>
      </c>
      <c r="D27" s="90">
        <f>B8</f>
        <v>40861</v>
      </c>
      <c r="E27" s="7">
        <f t="shared" si="0"/>
        <v>13.815827289479468</v>
      </c>
      <c r="F27" s="4"/>
      <c r="G27" s="4"/>
      <c r="I27" s="20"/>
      <c r="J27" s="20"/>
    </row>
    <row r="28" spans="1:12" ht="15">
      <c r="A28" s="4"/>
      <c r="C28" s="6" t="s">
        <v>2</v>
      </c>
      <c r="D28" s="90">
        <f>B9</f>
        <v>176016</v>
      </c>
      <c r="E28" s="7">
        <f t="shared" si="0"/>
        <v>59.514124866866155</v>
      </c>
      <c r="F28" s="4"/>
      <c r="G28" s="4"/>
      <c r="I28" s="20"/>
      <c r="J28" s="56"/>
      <c r="K28" s="20"/>
      <c r="L28" s="20"/>
    </row>
    <row r="29" spans="1:10" ht="15">
      <c r="A29" s="4"/>
      <c r="B29" s="4"/>
      <c r="C29" s="8" t="s">
        <v>4</v>
      </c>
      <c r="D29" s="37">
        <f>C10</f>
        <v>1688</v>
      </c>
      <c r="E29" s="7">
        <f t="shared" si="0"/>
        <v>0.5707426755253504</v>
      </c>
      <c r="F29" s="4"/>
      <c r="G29" s="4"/>
      <c r="I29" s="20"/>
      <c r="J29" s="56"/>
    </row>
    <row r="30" spans="1:10" ht="15">
      <c r="A30" s="4"/>
      <c r="B30" s="4"/>
      <c r="C30" s="8" t="s">
        <v>5</v>
      </c>
      <c r="D30" s="37">
        <f>D10</f>
        <v>605</v>
      </c>
      <c r="E30" s="7">
        <f t="shared" si="0"/>
        <v>0.20456120775642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91">
        <f>SUM(D26:D30)</f>
        <v>295755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4"/>
      <c r="B36" s="124"/>
      <c r="C36" s="124"/>
      <c r="D36" s="124"/>
      <c r="E36" s="124"/>
      <c r="F36" s="124"/>
      <c r="G36" s="124"/>
    </row>
  </sheetData>
  <sheetProtection password="CB24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3.8515625" style="0" customWidth="1"/>
    <col min="2" max="3" width="8.8515625" style="0" customWidth="1"/>
    <col min="4" max="4" width="9.28125" style="0" customWidth="1"/>
    <col min="5" max="5" width="9.7109375" style="0" customWidth="1"/>
    <col min="6" max="6" width="8.57421875" style="0" customWidth="1"/>
    <col min="7" max="7" width="9.00390625" style="0" customWidth="1"/>
    <col min="8" max="8" width="11.00390625" style="0" customWidth="1"/>
    <col min="9" max="9" width="12.421875" style="0" customWidth="1"/>
  </cols>
  <sheetData>
    <row r="1" spans="1:11" ht="15" customHeight="1">
      <c r="A1" s="126" t="s">
        <v>43</v>
      </c>
      <c r="B1" s="127"/>
      <c r="C1" s="127"/>
      <c r="D1" s="127"/>
      <c r="E1" s="127"/>
      <c r="F1" s="127"/>
      <c r="G1" s="127"/>
      <c r="H1" s="127"/>
      <c r="I1" s="128"/>
      <c r="J1" s="2"/>
      <c r="K1" s="2"/>
    </row>
    <row r="2" spans="1:11" ht="26.25" customHeight="1">
      <c r="A2" s="129"/>
      <c r="B2" s="130"/>
      <c r="C2" s="130"/>
      <c r="D2" s="130"/>
      <c r="E2" s="130"/>
      <c r="F2" s="130"/>
      <c r="G2" s="130"/>
      <c r="H2" s="130"/>
      <c r="I2" s="131"/>
      <c r="J2" s="2"/>
      <c r="K2" s="2"/>
    </row>
    <row r="3" spans="1:11" ht="32.25" customHeight="1" thickBot="1">
      <c r="A3" s="159" t="s">
        <v>44</v>
      </c>
      <c r="B3" s="159"/>
      <c r="C3" s="159"/>
      <c r="D3" s="159"/>
      <c r="E3" s="159"/>
      <c r="F3" s="159"/>
      <c r="G3" s="159"/>
      <c r="H3" s="159"/>
      <c r="I3" s="159"/>
      <c r="J3" s="10"/>
      <c r="K3" s="10"/>
    </row>
    <row r="4" spans="1:11" ht="19.5" customHeight="1">
      <c r="A4" s="164" t="s">
        <v>45</v>
      </c>
      <c r="B4" s="153" t="s">
        <v>46</v>
      </c>
      <c r="C4" s="154"/>
      <c r="D4" s="155"/>
      <c r="E4" s="156" t="s">
        <v>47</v>
      </c>
      <c r="F4" s="157"/>
      <c r="G4" s="158"/>
      <c r="H4" s="42" t="s">
        <v>48</v>
      </c>
      <c r="I4" s="169" t="s">
        <v>49</v>
      </c>
      <c r="J4" s="2"/>
      <c r="K4" s="2"/>
    </row>
    <row r="5" spans="1:9" ht="25.5" customHeight="1">
      <c r="A5" s="165"/>
      <c r="B5" s="11" t="s">
        <v>91</v>
      </c>
      <c r="C5" s="11" t="s">
        <v>92</v>
      </c>
      <c r="D5" s="11" t="s">
        <v>53</v>
      </c>
      <c r="E5" s="11" t="s">
        <v>91</v>
      </c>
      <c r="F5" s="11" t="s">
        <v>92</v>
      </c>
      <c r="G5" s="11" t="s">
        <v>53</v>
      </c>
      <c r="H5" s="39" t="s">
        <v>3</v>
      </c>
      <c r="I5" s="170"/>
    </row>
    <row r="6" spans="1:9" ht="15">
      <c r="A6" s="24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3">
        <v>8</v>
      </c>
    </row>
    <row r="7" spans="1:9" ht="16.5" customHeight="1">
      <c r="A7" s="44" t="s">
        <v>50</v>
      </c>
      <c r="B7" s="9">
        <v>456</v>
      </c>
      <c r="C7" s="9">
        <v>31</v>
      </c>
      <c r="D7" s="25">
        <f>SUM(B7:C7)</f>
        <v>487</v>
      </c>
      <c r="E7" s="9">
        <v>358</v>
      </c>
      <c r="F7" s="9">
        <v>10</v>
      </c>
      <c r="G7" s="9">
        <f>E7+F7</f>
        <v>368</v>
      </c>
      <c r="H7" s="41">
        <f>D7-G7</f>
        <v>119</v>
      </c>
      <c r="I7" s="35">
        <v>214</v>
      </c>
    </row>
    <row r="8" spans="1:9" ht="15.75" customHeight="1">
      <c r="A8" s="3" t="s">
        <v>51</v>
      </c>
      <c r="B8" s="26">
        <v>103</v>
      </c>
      <c r="C8" s="26">
        <v>40</v>
      </c>
      <c r="D8" s="26">
        <f>SUM(B8:C8)</f>
        <v>143</v>
      </c>
      <c r="E8" s="26">
        <v>157</v>
      </c>
      <c r="F8" s="26">
        <v>61</v>
      </c>
      <c r="G8" s="86">
        <f>E8+F8</f>
        <v>218</v>
      </c>
      <c r="H8" s="27">
        <f>D8-G8</f>
        <v>-75</v>
      </c>
      <c r="I8" s="36">
        <v>44</v>
      </c>
    </row>
    <row r="9" spans="1:9" ht="16.5" customHeight="1">
      <c r="A9" s="44" t="s">
        <v>52</v>
      </c>
      <c r="B9" s="9">
        <v>899</v>
      </c>
      <c r="C9" s="9">
        <v>550</v>
      </c>
      <c r="D9" s="25">
        <f>SUM(B9:C9)</f>
        <v>1449</v>
      </c>
      <c r="E9" s="9">
        <v>472</v>
      </c>
      <c r="F9" s="9">
        <v>158</v>
      </c>
      <c r="G9" s="9">
        <f>E9+F9</f>
        <v>630</v>
      </c>
      <c r="H9" s="41">
        <f>D9-G9</f>
        <v>819</v>
      </c>
      <c r="I9" s="35">
        <v>258</v>
      </c>
    </row>
    <row r="10" spans="1:9" ht="18" customHeight="1" thickBot="1">
      <c r="A10" s="38" t="s">
        <v>53</v>
      </c>
      <c r="B10" s="120">
        <f>SUM(B7:B9)</f>
        <v>1458</v>
      </c>
      <c r="C10" s="120">
        <f>SUM(C7:C9)</f>
        <v>621</v>
      </c>
      <c r="D10" s="120">
        <f>SUM(B10:C10)</f>
        <v>2079</v>
      </c>
      <c r="E10" s="120">
        <f>SUM(E7:E9)</f>
        <v>987</v>
      </c>
      <c r="F10" s="120">
        <f>SUM(F7:F9)</f>
        <v>229</v>
      </c>
      <c r="G10" s="120">
        <f>SUM(E10:F10)</f>
        <v>1216</v>
      </c>
      <c r="H10" s="121">
        <f>D10-G10</f>
        <v>863</v>
      </c>
      <c r="I10" s="45">
        <f>SUM(I7:I9)</f>
        <v>516</v>
      </c>
    </row>
    <row r="11" spans="1:9" ht="18" customHeight="1">
      <c r="A11" s="163" t="s">
        <v>54</v>
      </c>
      <c r="B11" s="163"/>
      <c r="C11" s="163"/>
      <c r="D11" s="163"/>
      <c r="E11" s="163"/>
      <c r="F11" s="163"/>
      <c r="G11" s="163"/>
      <c r="H11" s="163"/>
      <c r="I11" s="163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3.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60" t="s">
        <v>55</v>
      </c>
      <c r="C24" s="161"/>
      <c r="D24" s="161"/>
      <c r="E24" s="161"/>
      <c r="F24" s="161"/>
      <c r="G24" s="162"/>
      <c r="H24" s="12"/>
      <c r="I24" s="12"/>
    </row>
    <row r="25" spans="1:9" ht="15.75" thickBot="1">
      <c r="A25" s="51" t="s">
        <v>56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68" t="s">
        <v>57</v>
      </c>
      <c r="B26" s="69" t="s">
        <v>8</v>
      </c>
      <c r="C26" s="69" t="s">
        <v>9</v>
      </c>
      <c r="D26" s="69" t="s">
        <v>10</v>
      </c>
      <c r="E26" s="69" t="s">
        <v>11</v>
      </c>
      <c r="F26" s="69" t="s">
        <v>12</v>
      </c>
      <c r="G26" s="69" t="s">
        <v>13</v>
      </c>
      <c r="H26" s="69" t="s">
        <v>14</v>
      </c>
      <c r="I26" s="70" t="s">
        <v>15</v>
      </c>
    </row>
    <row r="27" spans="1:9" ht="15.75" thickBot="1">
      <c r="A27" s="71" t="s">
        <v>58</v>
      </c>
      <c r="B27" s="53">
        <v>0.0048</v>
      </c>
      <c r="C27" s="53">
        <v>0.0218</v>
      </c>
      <c r="D27" s="53">
        <v>0.0064</v>
      </c>
      <c r="E27" s="53">
        <v>0.0104</v>
      </c>
      <c r="F27" s="53">
        <v>0.13</v>
      </c>
      <c r="G27" s="92">
        <v>0.0765</v>
      </c>
      <c r="H27" s="92">
        <v>0.035</v>
      </c>
      <c r="I27" s="93">
        <v>0.0202</v>
      </c>
    </row>
    <row r="28" spans="1:9" ht="15" customHeight="1">
      <c r="A28" s="68" t="s">
        <v>57</v>
      </c>
      <c r="B28" s="52" t="s">
        <v>16</v>
      </c>
      <c r="C28" s="52" t="s">
        <v>17</v>
      </c>
      <c r="D28" s="52" t="s">
        <v>18</v>
      </c>
      <c r="E28" s="52" t="s">
        <v>19</v>
      </c>
      <c r="F28" s="52" t="s">
        <v>20</v>
      </c>
      <c r="G28" s="52" t="s">
        <v>21</v>
      </c>
      <c r="H28" s="52" t="s">
        <v>7</v>
      </c>
      <c r="I28" s="72" t="s">
        <v>22</v>
      </c>
    </row>
    <row r="29" spans="1:16" ht="15" customHeight="1" thickBot="1">
      <c r="A29" s="71" t="s">
        <v>58</v>
      </c>
      <c r="B29" s="73">
        <v>0.003</v>
      </c>
      <c r="C29" s="73">
        <v>0.011</v>
      </c>
      <c r="D29" s="73">
        <v>0.0075</v>
      </c>
      <c r="E29" s="74">
        <v>0.021</v>
      </c>
      <c r="F29" s="75">
        <v>0.0031</v>
      </c>
      <c r="G29" s="75">
        <v>0.014</v>
      </c>
      <c r="H29" s="75">
        <v>0.0115</v>
      </c>
      <c r="I29" s="76">
        <v>0.0075</v>
      </c>
      <c r="J29" s="47"/>
      <c r="K29" s="47"/>
      <c r="L29" s="47"/>
      <c r="M29" s="48"/>
      <c r="N29" s="50"/>
      <c r="O29" s="50"/>
      <c r="P29" s="50"/>
    </row>
    <row r="30" spans="1:15" ht="30.75" customHeight="1" thickBot="1">
      <c r="A30" s="166" t="s">
        <v>59</v>
      </c>
      <c r="B30" s="167"/>
      <c r="C30" s="167"/>
      <c r="D30" s="167"/>
      <c r="E30" s="167"/>
      <c r="F30" s="167"/>
      <c r="G30" s="167"/>
      <c r="H30" s="167"/>
      <c r="I30" s="168"/>
      <c r="J30" s="47"/>
      <c r="K30" s="47"/>
      <c r="L30" s="48"/>
      <c r="M30" s="49"/>
      <c r="N30" s="49"/>
      <c r="O30" s="87"/>
    </row>
    <row r="31" spans="1:9" ht="12.75">
      <c r="A31" s="150"/>
      <c r="B31" s="151"/>
      <c r="C31" s="151"/>
      <c r="D31" s="151"/>
      <c r="E31" s="151"/>
      <c r="F31" s="151"/>
      <c r="G31" s="151"/>
      <c r="H31" s="151"/>
      <c r="I31" s="151"/>
    </row>
    <row r="32" spans="1:9" ht="12.75">
      <c r="A32" s="152"/>
      <c r="B32" s="152"/>
      <c r="C32" s="152"/>
      <c r="D32" s="152"/>
      <c r="E32" s="152"/>
      <c r="F32" s="152"/>
      <c r="G32" s="152"/>
      <c r="H32" s="152"/>
      <c r="I32" s="152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B24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2.8515625" style="12" customWidth="1"/>
    <col min="2" max="2" width="11.421875" style="12" customWidth="1"/>
    <col min="3" max="3" width="14.00390625" style="12" customWidth="1"/>
    <col min="4" max="4" width="11.57421875" style="12" customWidth="1"/>
    <col min="5" max="5" width="12.00390625" style="12" customWidth="1"/>
    <col min="6" max="6" width="12.28125" style="12" customWidth="1"/>
    <col min="7" max="7" width="9.140625" style="12" customWidth="1"/>
    <col min="8" max="8" width="8.57421875" style="12" customWidth="1"/>
    <col min="9" max="9" width="2.8515625" style="12" hidden="1" customWidth="1"/>
    <col min="10" max="10" width="3.57421875" style="12" customWidth="1"/>
    <col min="11" max="16384" width="9.140625" style="12" customWidth="1"/>
  </cols>
  <sheetData>
    <row r="1" spans="1:7" ht="15" customHeight="1">
      <c r="A1" s="171" t="s">
        <v>60</v>
      </c>
      <c r="B1" s="172"/>
      <c r="C1" s="172"/>
      <c r="D1" s="172"/>
      <c r="E1" s="172"/>
      <c r="F1" s="173"/>
      <c r="G1" s="1"/>
    </row>
    <row r="2" spans="1:7" ht="27.75" customHeight="1">
      <c r="A2" s="174"/>
      <c r="B2" s="175"/>
      <c r="C2" s="175"/>
      <c r="D2" s="175"/>
      <c r="E2" s="175"/>
      <c r="F2" s="176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77" t="s">
        <v>61</v>
      </c>
      <c r="B4" s="177"/>
      <c r="C4" s="177"/>
      <c r="D4" s="177"/>
      <c r="E4" s="177"/>
      <c r="F4" s="177"/>
      <c r="G4" s="1"/>
    </row>
    <row r="5" spans="1:7" ht="28.5" customHeight="1">
      <c r="A5" s="33" t="s">
        <v>62</v>
      </c>
      <c r="B5" s="29" t="s">
        <v>87</v>
      </c>
      <c r="C5" s="29" t="s">
        <v>88</v>
      </c>
      <c r="D5" s="29" t="s">
        <v>89</v>
      </c>
      <c r="E5" s="29" t="s">
        <v>53</v>
      </c>
      <c r="F5" s="30" t="s">
        <v>77</v>
      </c>
      <c r="G5" s="20"/>
    </row>
    <row r="6" spans="1:7" ht="19.5" customHeight="1">
      <c r="A6" s="54" t="s">
        <v>63</v>
      </c>
      <c r="B6" s="37">
        <v>8765</v>
      </c>
      <c r="C6" s="37">
        <v>2975</v>
      </c>
      <c r="D6" s="37">
        <v>11004</v>
      </c>
      <c r="E6" s="66">
        <f>SUM(B6:D6)</f>
        <v>22744</v>
      </c>
      <c r="F6" s="31">
        <f>E6/$E$10*100</f>
        <v>7.7502368279368365</v>
      </c>
      <c r="G6" s="20"/>
    </row>
    <row r="7" spans="1:7" ht="15">
      <c r="A7" s="3" t="s">
        <v>64</v>
      </c>
      <c r="B7" s="67">
        <v>38517</v>
      </c>
      <c r="C7" s="67">
        <v>14260</v>
      </c>
      <c r="D7" s="67">
        <v>29858</v>
      </c>
      <c r="E7" s="67">
        <f>SUM(B7:D7)</f>
        <v>82635</v>
      </c>
      <c r="F7" s="32">
        <f>E7/$E$10*100</f>
        <v>28.158671310084436</v>
      </c>
      <c r="G7" s="20"/>
    </row>
    <row r="8" spans="1:7" ht="15">
      <c r="A8" s="54" t="s">
        <v>65</v>
      </c>
      <c r="B8" s="66">
        <v>29187</v>
      </c>
      <c r="C8" s="66">
        <v>23570</v>
      </c>
      <c r="D8" s="66">
        <v>133663</v>
      </c>
      <c r="E8" s="66">
        <f>SUM(B8:D8)</f>
        <v>186420</v>
      </c>
      <c r="F8" s="31">
        <f>E8/$E$10*100</f>
        <v>63.52440861167715</v>
      </c>
      <c r="G8" s="20"/>
    </row>
    <row r="9" spans="1:7" ht="15">
      <c r="A9" s="3" t="s">
        <v>66</v>
      </c>
      <c r="B9" s="67">
        <v>116</v>
      </c>
      <c r="C9" s="67">
        <v>56</v>
      </c>
      <c r="D9" s="67">
        <v>1491</v>
      </c>
      <c r="E9" s="67">
        <f>SUM(B9:D9)</f>
        <v>1663</v>
      </c>
      <c r="F9" s="32">
        <f>E9/$E$10*100</f>
        <v>0.5666832503015723</v>
      </c>
      <c r="G9" s="20"/>
    </row>
    <row r="10" spans="1:7" ht="18.75" thickBot="1">
      <c r="A10" s="34" t="s">
        <v>53</v>
      </c>
      <c r="B10" s="80">
        <f>SUM(B6:B9)</f>
        <v>76585</v>
      </c>
      <c r="C10" s="80">
        <f>SUM(C6:C9)</f>
        <v>40861</v>
      </c>
      <c r="D10" s="80">
        <f>SUM(D6:D9)</f>
        <v>176016</v>
      </c>
      <c r="E10" s="80">
        <f>SUM(E6:E9)</f>
        <v>293462</v>
      </c>
      <c r="F10" s="81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2.75">
      <c r="A12" s="20"/>
      <c r="B12" s="20"/>
      <c r="C12" s="20"/>
      <c r="D12" s="20"/>
      <c r="E12" s="20"/>
      <c r="F12" s="20"/>
      <c r="G12" s="20"/>
    </row>
    <row r="13" spans="1:7" ht="15">
      <c r="A13" s="178" t="s">
        <v>67</v>
      </c>
      <c r="B13" s="178"/>
      <c r="C13" s="178"/>
      <c r="D13" s="178"/>
      <c r="E13" s="178"/>
      <c r="F13" s="178"/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B24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3:F1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00390625" style="0" customWidth="1"/>
    <col min="2" max="2" width="22.28125" style="0" customWidth="1"/>
    <col min="3" max="3" width="13.7109375" style="0" customWidth="1"/>
    <col min="4" max="4" width="14.7109375" style="0" customWidth="1"/>
    <col min="5" max="5" width="15.57421875" style="0" customWidth="1"/>
  </cols>
  <sheetData>
    <row r="1" spans="1:5" ht="12.75" customHeight="1">
      <c r="A1" s="179" t="s">
        <v>68</v>
      </c>
      <c r="B1" s="180"/>
      <c r="C1" s="180"/>
      <c r="D1" s="180"/>
      <c r="E1" s="181"/>
    </row>
    <row r="2" spans="1:5" ht="12.75" customHeight="1">
      <c r="A2" s="182"/>
      <c r="B2" s="183"/>
      <c r="C2" s="183"/>
      <c r="D2" s="183"/>
      <c r="E2" s="184"/>
    </row>
    <row r="3" spans="1:5" ht="15" customHeight="1" thickBot="1">
      <c r="A3" s="185"/>
      <c r="B3" s="186"/>
      <c r="C3" s="186"/>
      <c r="D3" s="186"/>
      <c r="E3" s="187"/>
    </row>
    <row r="4" ht="13.5" thickBot="1"/>
    <row r="5" spans="2:5" ht="18.75" thickBot="1">
      <c r="B5" s="95" t="s">
        <v>69</v>
      </c>
      <c r="C5" s="96"/>
      <c r="D5" s="96"/>
      <c r="E5" s="96"/>
    </row>
    <row r="6" spans="2:5" ht="35.25" customHeight="1" thickBot="1">
      <c r="B6" s="188" t="s">
        <v>70</v>
      </c>
      <c r="C6" s="97" t="s">
        <v>76</v>
      </c>
      <c r="D6" s="97" t="s">
        <v>77</v>
      </c>
      <c r="E6" s="97" t="s">
        <v>78</v>
      </c>
    </row>
    <row r="7" spans="2:5" ht="18.75" thickBot="1">
      <c r="B7" s="189"/>
      <c r="C7" s="97"/>
      <c r="D7" s="97"/>
      <c r="E7" s="97"/>
    </row>
    <row r="8" spans="2:9" ht="18.75" thickBot="1">
      <c r="B8" s="98" t="s">
        <v>71</v>
      </c>
      <c r="C8" s="108">
        <v>3913</v>
      </c>
      <c r="D8" s="109">
        <f>C8/$C$11</f>
        <v>0.1619753290835334</v>
      </c>
      <c r="E8" s="110">
        <v>9731</v>
      </c>
      <c r="G8" s="114"/>
      <c r="H8" s="115"/>
      <c r="I8" s="116"/>
    </row>
    <row r="9" spans="2:9" ht="18.75" thickBot="1">
      <c r="B9" s="98" t="s">
        <v>72</v>
      </c>
      <c r="C9" s="108">
        <v>5706</v>
      </c>
      <c r="D9" s="109">
        <f>C9/$C$11</f>
        <v>0.2361950492590446</v>
      </c>
      <c r="E9" s="110">
        <v>9500</v>
      </c>
      <c r="G9" s="114"/>
      <c r="H9" s="115"/>
      <c r="I9" s="116"/>
    </row>
    <row r="10" spans="2:9" ht="18.75" thickBot="1">
      <c r="B10" s="98" t="s">
        <v>73</v>
      </c>
      <c r="C10" s="108">
        <v>14539</v>
      </c>
      <c r="D10" s="109">
        <f>C10/$C$11</f>
        <v>0.6018296216574219</v>
      </c>
      <c r="E10" s="110">
        <v>9204</v>
      </c>
      <c r="G10" s="114"/>
      <c r="H10" s="115"/>
      <c r="I10" s="116"/>
    </row>
    <row r="11" spans="2:8" ht="18.75" thickBot="1">
      <c r="B11" s="100" t="s">
        <v>53</v>
      </c>
      <c r="C11" s="111">
        <f>SUM(C8:C10)</f>
        <v>24158</v>
      </c>
      <c r="D11" s="112">
        <f>SUM(D8:D10)</f>
        <v>1</v>
      </c>
      <c r="E11" s="101" t="s">
        <v>23</v>
      </c>
      <c r="G11" s="114"/>
      <c r="H11" s="117"/>
    </row>
    <row r="12" spans="2:5" ht="18.75" thickBot="1">
      <c r="B12" s="122" t="s">
        <v>74</v>
      </c>
      <c r="C12" s="97"/>
      <c r="D12" s="97"/>
      <c r="E12" s="97"/>
    </row>
    <row r="13" spans="2:11" ht="35.25" customHeight="1" thickBot="1">
      <c r="B13" s="188" t="s">
        <v>75</v>
      </c>
      <c r="C13" s="97" t="s">
        <v>76</v>
      </c>
      <c r="D13" s="97" t="s">
        <v>77</v>
      </c>
      <c r="E13" s="97" t="s">
        <v>78</v>
      </c>
      <c r="K13" t="s">
        <v>86</v>
      </c>
    </row>
    <row r="14" spans="2:5" ht="18.75" thickBot="1">
      <c r="B14" s="189"/>
      <c r="C14" s="113"/>
      <c r="D14" s="97"/>
      <c r="E14" s="97"/>
    </row>
    <row r="15" spans="2:9" ht="18.75" thickBot="1">
      <c r="B15" s="98" t="s">
        <v>71</v>
      </c>
      <c r="C15" s="97">
        <v>753</v>
      </c>
      <c r="D15" s="109">
        <f>C15/$C$18</f>
        <v>0.08600799543118218</v>
      </c>
      <c r="E15" s="110">
        <v>8220</v>
      </c>
      <c r="H15" s="115"/>
      <c r="I15" s="116"/>
    </row>
    <row r="16" spans="2:9" ht="18.75" thickBot="1">
      <c r="B16" s="98" t="s">
        <v>72</v>
      </c>
      <c r="C16" s="108">
        <v>1692</v>
      </c>
      <c r="D16" s="109">
        <f>C16/$C$18</f>
        <v>0.1932609937178755</v>
      </c>
      <c r="E16" s="110">
        <v>7692</v>
      </c>
      <c r="G16" s="114"/>
      <c r="H16" s="115"/>
      <c r="I16" s="116"/>
    </row>
    <row r="17" spans="2:9" ht="18.75" thickBot="1">
      <c r="B17" s="98" t="s">
        <v>73</v>
      </c>
      <c r="C17" s="108">
        <v>6310</v>
      </c>
      <c r="D17" s="109">
        <f>C17/$C$18</f>
        <v>0.7207310108509423</v>
      </c>
      <c r="E17" s="110">
        <v>7162</v>
      </c>
      <c r="G17" s="114"/>
      <c r="H17" s="115"/>
      <c r="I17" s="116"/>
    </row>
    <row r="18" spans="2:8" ht="18.75" thickBot="1">
      <c r="B18" s="100" t="s">
        <v>53</v>
      </c>
      <c r="C18" s="111">
        <f>SUM(C15:C17)</f>
        <v>8755</v>
      </c>
      <c r="D18" s="112">
        <f>SUM(D15:D17)</f>
        <v>1</v>
      </c>
      <c r="E18" s="101" t="s">
        <v>23</v>
      </c>
      <c r="G18" s="114"/>
      <c r="H18" s="117"/>
    </row>
    <row r="19" spans="2:5" ht="18.75" thickBot="1">
      <c r="B19" s="122" t="s">
        <v>74</v>
      </c>
      <c r="C19" s="97"/>
      <c r="D19" s="97"/>
      <c r="E19" s="97"/>
    </row>
    <row r="20" spans="2:5" ht="35.25" customHeight="1" thickBot="1">
      <c r="B20" s="188" t="s">
        <v>90</v>
      </c>
      <c r="C20" s="97" t="s">
        <v>76</v>
      </c>
      <c r="D20" s="97" t="s">
        <v>77</v>
      </c>
      <c r="E20" s="97" t="s">
        <v>78</v>
      </c>
    </row>
    <row r="21" spans="2:5" ht="18.75" thickBot="1">
      <c r="B21" s="189"/>
      <c r="C21" s="97"/>
      <c r="D21" s="97"/>
      <c r="E21" s="97"/>
    </row>
    <row r="22" spans="2:9" ht="18.75" thickBot="1">
      <c r="B22" s="98" t="s">
        <v>71</v>
      </c>
      <c r="C22" s="108">
        <v>4205</v>
      </c>
      <c r="D22" s="109">
        <f>C22/$C$25</f>
        <v>0.11664678631862188</v>
      </c>
      <c r="E22" s="110">
        <v>8729</v>
      </c>
      <c r="G22" s="114"/>
      <c r="H22" s="115"/>
      <c r="I22" s="116"/>
    </row>
    <row r="23" spans="2:9" ht="18.75" thickBot="1">
      <c r="B23" s="98" t="s">
        <v>72</v>
      </c>
      <c r="C23" s="108">
        <v>7213</v>
      </c>
      <c r="D23" s="109">
        <f>C23/$C$25</f>
        <v>0.20008876806568837</v>
      </c>
      <c r="E23" s="110">
        <v>8174</v>
      </c>
      <c r="G23" s="114"/>
      <c r="H23" s="115"/>
      <c r="I23" s="116"/>
    </row>
    <row r="24" spans="2:9" ht="18.75" thickBot="1">
      <c r="B24" s="98" t="s">
        <v>73</v>
      </c>
      <c r="C24" s="108">
        <v>24631</v>
      </c>
      <c r="D24" s="109">
        <f>C24/$C$25</f>
        <v>0.6832644456156898</v>
      </c>
      <c r="E24" s="110">
        <v>7620</v>
      </c>
      <c r="G24" s="114"/>
      <c r="H24" s="115"/>
      <c r="I24" s="116"/>
    </row>
    <row r="25" spans="2:8" ht="18.75" thickBot="1">
      <c r="B25" s="100" t="s">
        <v>53</v>
      </c>
      <c r="C25" s="111">
        <f>SUM(C22:C24)</f>
        <v>36049</v>
      </c>
      <c r="D25" s="112">
        <f>SUM(D22:D24)</f>
        <v>1</v>
      </c>
      <c r="E25" s="101" t="s">
        <v>23</v>
      </c>
      <c r="G25" s="114"/>
      <c r="H25" s="117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B24" sheet="1" formatCells="0" formatColumns="0" formatRows="0" insertColumns="0" insertRows="0" insertHyperlinks="0" deleteColumns="0" deleteRows="0" sort="0" autoFilter="0" pivotTables="0"/>
  <mergeCells count="4">
    <mergeCell ref="A1:E3"/>
    <mergeCell ref="B6:B7"/>
    <mergeCell ref="B13:B14"/>
    <mergeCell ref="B20:B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4.140625" style="0" customWidth="1"/>
    <col min="4" max="4" width="13.7109375" style="0" customWidth="1"/>
    <col min="5" max="5" width="13.8515625" style="0" customWidth="1"/>
    <col min="6" max="6" width="12.57421875" style="0" customWidth="1"/>
  </cols>
  <sheetData>
    <row r="1" spans="1:6" ht="16.5" customHeight="1">
      <c r="A1" s="190" t="s">
        <v>79</v>
      </c>
      <c r="B1" s="191"/>
      <c r="C1" s="191"/>
      <c r="D1" s="191"/>
      <c r="E1" s="191"/>
      <c r="F1" s="192"/>
    </row>
    <row r="2" spans="1:6" ht="20.25" customHeight="1" thickBot="1">
      <c r="A2" s="193"/>
      <c r="B2" s="194"/>
      <c r="C2" s="194"/>
      <c r="D2" s="194"/>
      <c r="E2" s="194"/>
      <c r="F2" s="195"/>
    </row>
    <row r="3" ht="15.75" customHeight="1" thickBot="1"/>
    <row r="4" spans="1:6" ht="35.25" customHeight="1" thickBot="1">
      <c r="A4" s="107" t="s">
        <v>80</v>
      </c>
      <c r="B4" s="106" t="s">
        <v>85</v>
      </c>
      <c r="C4" s="103" t="s">
        <v>33</v>
      </c>
      <c r="D4" s="103" t="s">
        <v>34</v>
      </c>
      <c r="E4" s="103" t="s">
        <v>35</v>
      </c>
      <c r="F4" s="103" t="s">
        <v>53</v>
      </c>
    </row>
    <row r="5" spans="1:6" ht="18.75" thickBot="1">
      <c r="A5" s="123" t="s">
        <v>81</v>
      </c>
      <c r="B5" s="99">
        <v>37773</v>
      </c>
      <c r="C5" s="104">
        <v>10</v>
      </c>
      <c r="D5" s="104">
        <v>10</v>
      </c>
      <c r="E5" s="104">
        <v>205</v>
      </c>
      <c r="F5" s="102">
        <f>SUM(C5:E5)</f>
        <v>225</v>
      </c>
    </row>
    <row r="6" spans="1:6" ht="18.75" thickBot="1">
      <c r="A6" s="123" t="s">
        <v>82</v>
      </c>
      <c r="B6" s="99">
        <v>35062</v>
      </c>
      <c r="C6" s="104">
        <v>19</v>
      </c>
      <c r="D6" s="104">
        <v>2</v>
      </c>
      <c r="E6" s="104">
        <v>46</v>
      </c>
      <c r="F6" s="102">
        <f>SUM(C6:E6)</f>
        <v>67</v>
      </c>
    </row>
    <row r="7" spans="1:6" ht="18.75" thickBot="1">
      <c r="A7" s="123" t="s">
        <v>83</v>
      </c>
      <c r="B7" s="99">
        <v>36607</v>
      </c>
      <c r="C7" s="104">
        <v>51</v>
      </c>
      <c r="D7" s="104">
        <v>17</v>
      </c>
      <c r="E7" s="104">
        <v>838</v>
      </c>
      <c r="F7" s="102">
        <f>SUM(C7:E7)</f>
        <v>906</v>
      </c>
    </row>
    <row r="8" spans="1:6" ht="18.75" thickBot="1">
      <c r="A8" s="100" t="s">
        <v>84</v>
      </c>
      <c r="B8" s="105"/>
      <c r="C8" s="101">
        <f>SUM(C5:C7)</f>
        <v>80</v>
      </c>
      <c r="D8" s="101">
        <f>SUM(D5:D7)</f>
        <v>29</v>
      </c>
      <c r="E8" s="111">
        <f>SUM(E5:E7)</f>
        <v>1089</v>
      </c>
      <c r="F8" s="119">
        <f>SUM(C8:E8)</f>
        <v>1198</v>
      </c>
    </row>
  </sheetData>
  <sheetProtection password="CB24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2015-03-13T11:32:56Z</cp:lastPrinted>
  <dcterms:created xsi:type="dcterms:W3CDTF">2013-03-22T11:33:30Z</dcterms:created>
  <dcterms:modified xsi:type="dcterms:W3CDTF">2015-03-17T14:56:57Z</dcterms:modified>
  <cp:category/>
  <cp:version/>
  <cp:contentType/>
  <cp:contentStatus/>
</cp:coreProperties>
</file>