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05" windowWidth="8535" windowHeight="2760" activeTab="0"/>
  </bookViews>
  <sheets>
    <sheet name="shfrytëzues të pensionit" sheetId="1" r:id="rId1"/>
    <sheet name="shf.të rinj dhe të ndjerë" sheetId="2" r:id="rId2"/>
    <sheet name="min.maks." sheetId="3" r:id="rId3"/>
    <sheet name="pen.më të ulëta" sheetId="4" r:id="rId4"/>
    <sheet name="pen.maksimale" sheetId="5" r:id="rId5"/>
  </sheets>
  <definedNames/>
  <calcPr fullCalcOnLoad="1"/>
</workbook>
</file>

<file path=xl/sharedStrings.xml><?xml version="1.0" encoding="utf-8"?>
<sst xmlns="http://schemas.openxmlformats.org/spreadsheetml/2006/main" count="126" uniqueCount="91">
  <si>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</si>
  <si>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</si>
  <si>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</si>
  <si>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</si>
  <si>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</si>
  <si>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</si>
  <si>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</si>
  <si>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>I-2013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</si>
  <si>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</si>
  <si>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</si>
  <si>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</si>
  <si>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</si>
  <si>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</si>
  <si>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</si>
  <si>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</si>
  <si>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</si>
  <si>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</si>
  <si>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</si>
  <si>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</si>
  <si>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</si>
  <si>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</si>
  <si>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</si>
  <si>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VI-2013</t>
  </si>
  <si>
    <t xml:space="preserve">       -</t>
  </si>
  <si>
    <t xml:space="preserve">                                             </t>
  </si>
  <si>
    <t xml:space="preserve">   Të dhëna mbi gjendjen e numrit të shfrytëzuesve të pensionit për muajin Prill të vitit 2015</t>
  </si>
  <si>
    <t xml:space="preserve">       Gjendja e shfrytëzuesve të pensionit sipas llojit, sipas të drejtës së arritur dhe pensionit mesatar për muajin Prill të vitit 2015</t>
  </si>
  <si>
    <t>Prill viti 2015</t>
  </si>
  <si>
    <t>Lloji i pensionit</t>
  </si>
  <si>
    <t>Pensioni familjar</t>
  </si>
  <si>
    <t>Pensioni invalidor</t>
  </si>
  <si>
    <t>Pensioni i pleqërisë</t>
  </si>
  <si>
    <t>Gjithsej:</t>
  </si>
  <si>
    <t>Shfrytëzues sipas të drejtës së punës</t>
  </si>
  <si>
    <t>Shfrytëzues sipas të drejtës ushtarake</t>
  </si>
  <si>
    <t>Shfrytëzues sipas të drejtës bujqësore</t>
  </si>
  <si>
    <t>Gjithsej nr. i shfrytëzuesve</t>
  </si>
  <si>
    <t>Pensioni bujqësorë</t>
  </si>
  <si>
    <t>Pensioni ushtarak</t>
  </si>
  <si>
    <t>Pensioni mesatar</t>
  </si>
  <si>
    <t>Mesatarja totale e pensionit të paguar për muajin  Prill  të vitit 2015</t>
  </si>
  <si>
    <t>Graf 1.</t>
  </si>
  <si>
    <t>Struktura e pensionistëve sipas shumës së pensionit për muajin  Prill të vitit  2015</t>
  </si>
  <si>
    <t>Gjendja e shfrytëzuesve të rinj dhe të ndjerë dhe koeficienti i harmonizimit të pensioneve për muajin Prill të vitit 2015</t>
  </si>
  <si>
    <t xml:space="preserve">                Shfrytëzues të rinj dhe të ndjerë të pensionit, dallimi dhe pensionet e reja minimale për muajin Prill të vitit 2015</t>
  </si>
  <si>
    <t xml:space="preserve">Shfr.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</si>
  <si>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</si>
  <si>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</si>
  <si>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</si>
  <si>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</si>
  <si>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 xml:space="preserve">Pensione familjare </t>
  </si>
  <si>
    <t>Pensione invalidore</t>
  </si>
  <si>
    <t>Pensione të pleqërisë</t>
  </si>
  <si>
    <t>Gjithsej</t>
  </si>
  <si>
    <t>Burra</t>
  </si>
  <si>
    <t>Gra</t>
  </si>
  <si>
    <t xml:space="preserve">                   Graf. 2. Pensionistë të rinj dhe të ndjerë sipas llojit të pensionit për muajin  Prill të vitit 2015</t>
  </si>
  <si>
    <t xml:space="preserve">Harmonizimi ligjor i pensioneve </t>
  </si>
  <si>
    <t xml:space="preserve">                  Lëvizja e koeficientëve për harmonizimin e pensioneve  </t>
  </si>
  <si>
    <t xml:space="preserve">Harmonizim vjetor </t>
  </si>
  <si>
    <t xml:space="preserve">Të gjithë pensionistët të cilët të drejtën e pensionit e realizuan përfundimisht në muajin Shkurt të vitit  2014 pensionet u janë rritur në një shumë fikse për 600 </t>
  </si>
  <si>
    <t xml:space="preserve">Gjendja e shfrytëzuesve të pensionit në krahasim me pensionet minimale dhe maksimale për muajin Prill të vitit 2015 </t>
  </si>
  <si>
    <t>Gjendja e shfrytëzuesve të pensionit në krahasim me pensionet min. dhe mak. për muajin Prill të vitit 2015</t>
  </si>
  <si>
    <t xml:space="preserve">Shumat </t>
  </si>
  <si>
    <t>Deri në pen. minimal ( 7.162,00)</t>
  </si>
  <si>
    <t>Minimale (Prej 7.162,00-9.500,00)</t>
  </si>
  <si>
    <t>Mbi minimale(9,500,00- 35,062,00)</t>
  </si>
  <si>
    <t>Maksimale (35,062,00-37,773,00)</t>
  </si>
  <si>
    <t>P.familjar</t>
  </si>
  <si>
    <t>P.invalidor</t>
  </si>
  <si>
    <t>P.pleqërisë</t>
  </si>
  <si>
    <t>Struktura</t>
  </si>
  <si>
    <t xml:space="preserve">                   Graf. 3. Struktura e pensionistëve sipas shumës së pensionit për muajin Prill të vitit 2015 </t>
  </si>
  <si>
    <t>Numri i shfrytëzuesve të pensioneve më të ulëta sipas grupeve të shumave për muajin Prill të vitit 2015</t>
  </si>
  <si>
    <t xml:space="preserve">E drejta e realizuar deri më </t>
  </si>
  <si>
    <t xml:space="preserve">31-12-1996 </t>
  </si>
  <si>
    <t>Numri</t>
  </si>
  <si>
    <t>Shuma</t>
  </si>
  <si>
    <t>Grupi  I</t>
  </si>
  <si>
    <t>Grupi II</t>
  </si>
  <si>
    <t>Grupi III</t>
  </si>
  <si>
    <t>E drejta e realizuar prej</t>
  </si>
  <si>
    <t xml:space="preserve"> 01.01.1997</t>
  </si>
  <si>
    <t>01-01-2002</t>
  </si>
  <si>
    <t xml:space="preserve">E drejta e realizuar               </t>
  </si>
  <si>
    <t>E drejta e realizuar deri më 31.12.1996</t>
  </si>
  <si>
    <t>E dreta e realizuar prej 01.01.1997</t>
  </si>
  <si>
    <t>E dreta e realizuar  prej 01.01.2002</t>
  </si>
  <si>
    <t>GJ I TH S E J</t>
  </si>
  <si>
    <t>denarë</t>
  </si>
  <si>
    <t>Numri i shfrytëzuesve të shumës më të lartë të pensionit sipas llojit për muajin Prill të vitit 2015</t>
  </si>
</sst>
</file>

<file path=xl/styles.xml><?xml version="1.0" encoding="utf-8"?>
<styleSheet xmlns="http://schemas.openxmlformats.org/spreadsheetml/2006/main">
  <numFmts count="4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sz val="11"/>
      <name val="StobiSerif Regular"/>
      <family val="3"/>
    </font>
    <font>
      <sz val="8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65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10" fillId="34" borderId="15" xfId="58" applyFont="1" applyFill="1" applyBorder="1">
      <alignment/>
      <protection/>
    </xf>
    <xf numFmtId="0" fontId="10" fillId="34" borderId="16" xfId="58" applyFont="1" applyFill="1" applyBorder="1">
      <alignment/>
      <protection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" fontId="3" fillId="33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6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5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0" fontId="5" fillId="0" borderId="17" xfId="0" applyNumberFormat="1" applyFont="1" applyBorder="1" applyAlignment="1">
      <alignment/>
    </xf>
    <xf numFmtId="10" fontId="12" fillId="0" borderId="17" xfId="0" applyNumberFormat="1" applyFont="1" applyFill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80" fontId="0" fillId="0" borderId="0" xfId="0" applyNumberFormat="1" applyFont="1" applyAlignment="1">
      <alignment/>
    </xf>
    <xf numFmtId="3" fontId="3" fillId="34" borderId="17" xfId="58" applyNumberFormat="1" applyFont="1" applyFill="1" applyBorder="1">
      <alignment/>
      <protection/>
    </xf>
    <xf numFmtId="172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10" fontId="5" fillId="0" borderId="14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13" fillId="37" borderId="21" xfId="0" applyFont="1" applyFill="1" applyBorder="1" applyAlignment="1">
      <alignment vertical="center"/>
    </xf>
    <xf numFmtId="0" fontId="10" fillId="37" borderId="22" xfId="0" applyFont="1" applyFill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right" vertical="center"/>
    </xf>
    <xf numFmtId="0" fontId="10" fillId="38" borderId="24" xfId="0" applyFont="1" applyFill="1" applyBorder="1" applyAlignment="1">
      <alignment vertical="center"/>
    </xf>
    <xf numFmtId="0" fontId="10" fillId="38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13" fillId="38" borderId="2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0" fillId="38" borderId="23" xfId="0" applyFont="1" applyFill="1" applyBorder="1" applyAlignment="1">
      <alignment vertical="center"/>
    </xf>
    <xf numFmtId="0" fontId="13" fillId="38" borderId="22" xfId="0" applyFont="1" applyFill="1" applyBorder="1" applyAlignment="1">
      <alignment vertical="center" wrapText="1"/>
    </xf>
    <xf numFmtId="0" fontId="13" fillId="38" borderId="21" xfId="0" applyFont="1" applyFill="1" applyBorder="1" applyAlignment="1">
      <alignment vertical="center" wrapText="1"/>
    </xf>
    <xf numFmtId="3" fontId="13" fillId="0" borderId="23" xfId="0" applyNumberFormat="1" applyFont="1" applyBorder="1" applyAlignment="1">
      <alignment horizontal="center" vertical="center"/>
    </xf>
    <xf numFmtId="10" fontId="13" fillId="0" borderId="23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/>
    </xf>
    <xf numFmtId="3" fontId="10" fillId="38" borderId="23" xfId="0" applyNumberFormat="1" applyFont="1" applyFill="1" applyBorder="1" applyAlignment="1">
      <alignment horizontal="center" vertical="center"/>
    </xf>
    <xf numFmtId="9" fontId="10" fillId="38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10" fillId="38" borderId="23" xfId="0" applyNumberFormat="1" applyFont="1" applyFill="1" applyBorder="1" applyAlignment="1">
      <alignment horizontal="right" vertical="center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6" fillId="37" borderId="24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4" fontId="6" fillId="33" borderId="25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6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3" fillId="34" borderId="27" xfId="0" applyNumberFormat="1" applyFont="1" applyFill="1" applyBorder="1" applyAlignment="1">
      <alignment horizontal="center"/>
    </xf>
    <xf numFmtId="4" fontId="3" fillId="34" borderId="28" xfId="0" applyNumberFormat="1" applyFont="1" applyFill="1" applyBorder="1" applyAlignment="1">
      <alignment horizontal="center"/>
    </xf>
    <xf numFmtId="4" fontId="3" fillId="34" borderId="2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0" xfId="58" applyFont="1" applyFill="1" applyBorder="1" applyAlignment="1">
      <alignment horizontal="center" vertical="center" wrapText="1"/>
      <protection/>
    </xf>
    <xf numFmtId="0" fontId="3" fillId="33" borderId="31" xfId="58" applyFont="1" applyFill="1" applyBorder="1" applyAlignment="1">
      <alignment horizontal="center" vertical="center" wrapText="1"/>
      <protection/>
    </xf>
    <xf numFmtId="0" fontId="3" fillId="33" borderId="32" xfId="58" applyFont="1" applyFill="1" applyBorder="1" applyAlignment="1">
      <alignment horizontal="center" vertical="center" wrapText="1"/>
      <protection/>
    </xf>
    <xf numFmtId="0" fontId="3" fillId="33" borderId="33" xfId="58" applyFont="1" applyFill="1" applyBorder="1" applyAlignment="1">
      <alignment horizontal="center" vertical="center" wrapText="1"/>
      <protection/>
    </xf>
    <xf numFmtId="0" fontId="3" fillId="33" borderId="34" xfId="58" applyFont="1" applyFill="1" applyBorder="1" applyAlignment="1">
      <alignment horizontal="center" vertical="center" wrapText="1"/>
      <protection/>
    </xf>
    <xf numFmtId="0" fontId="3" fillId="33" borderId="35" xfId="58" applyFont="1" applyFill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13" fillId="0" borderId="48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3" fillId="33" borderId="41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50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Prill të vitit 2015 </a:t>
            </a:r>
          </a:p>
        </c:rich>
      </c:tx>
      <c:layout>
        <c:manualLayout>
          <c:xMode val="factor"/>
          <c:yMode val="factor"/>
          <c:x val="0.0922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1"/>
          <c:y val="0.481"/>
          <c:w val="0.29075"/>
          <c:h val="0.2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familjar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25,84%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13,69%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i pleqërisë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59,71%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0,56%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Pen.min.bujqësor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0,19%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'shfrytëzues të pensionit'!$C$26:$C$30</c:f>
              <c:strCache/>
            </c:strRef>
          </c:cat>
          <c:val>
            <c:numRef>
              <c:f>'shfrytëzues të pensionit'!$E$26:$E$30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SHFRYTËZUES TË RINJ DHE TË NDJERË GJATË MUAJIT PRILL TË VITIT 2015</a:t>
            </a:r>
          </a:p>
        </c:rich>
      </c:tx>
      <c:layout>
        <c:manualLayout>
          <c:xMode val="factor"/>
          <c:yMode val="factor"/>
          <c:x val="0.131"/>
          <c:y val="-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0125"/>
          <c:w val="0.961"/>
          <c:h val="0.6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'shf.të rinj dhe të ndjerë'!$B$4:$D$4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'shf.të rinj dhe të ndjerë'!$A$7:$A$9</c:f>
              <c:strCache/>
            </c:strRef>
          </c:cat>
          <c:val>
            <c:numRef>
              <c:f>'shf.të rinj dhe të ndjerë'!$D$7:$D$9</c:f>
              <c:numCache/>
            </c:numRef>
          </c:val>
        </c:ser>
        <c:ser>
          <c:idx val="1"/>
          <c:order val="1"/>
          <c:tx>
            <c:strRef>
              <c:f>'shf.të rinj dhe të ndjerë'!$E$4:$G$4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'shf.të rinj dhe të ndjerë'!$A$7:$A$9</c:f>
              <c:strCache/>
            </c:strRef>
          </c:cat>
          <c:val>
            <c:numRef>
              <c:f>'shf.të rinj dhe të ndjerë'!$G$7:$G$9</c:f>
              <c:numCache/>
            </c:numRef>
          </c:val>
        </c:ser>
        <c:axId val="21282991"/>
        <c:axId val="57329192"/>
      </c:barChart>
      <c:catAx>
        <c:axId val="21282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7329192"/>
        <c:crosses val="autoZero"/>
        <c:auto val="1"/>
        <c:lblOffset val="100"/>
        <c:tickLblSkip val="1"/>
        <c:noMultiLvlLbl val="0"/>
      </c:catAx>
      <c:valAx>
        <c:axId val="57329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2991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5"/>
          <c:y val="0.84575"/>
          <c:w val="0.4955"/>
          <c:h val="0.106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 së pensionit për muajin Prill të vitit 2015</a:t>
            </a:r>
          </a:p>
        </c:rich>
      </c:tx>
      <c:layout>
        <c:manualLayout>
          <c:xMode val="factor"/>
          <c:yMode val="factor"/>
          <c:x val="0.107"/>
          <c:y val="-0.00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6"/>
          <c:y val="0.4685"/>
          <c:w val="0.2862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'min.maks.'!$A$6:$A$9</c:f>
              <c:strCache/>
            </c:strRef>
          </c:cat>
          <c:val>
            <c:numRef>
              <c:f>'min.maks.'!$F$6:$F$9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22</xdr:row>
      <xdr:rowOff>180975</xdr:rowOff>
    </xdr:from>
    <xdr:to>
      <xdr:col>5</xdr:col>
      <xdr:colOff>695325</xdr:colOff>
      <xdr:row>33</xdr:row>
      <xdr:rowOff>142875</xdr:rowOff>
    </xdr:to>
    <xdr:graphicFrame>
      <xdr:nvGraphicFramePr>
        <xdr:cNvPr id="1" name="Chart 3"/>
        <xdr:cNvGraphicFramePr/>
      </xdr:nvGraphicFramePr>
      <xdr:xfrm>
        <a:off x="447675" y="5457825"/>
        <a:ext cx="54578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11</xdr:row>
      <xdr:rowOff>66675</xdr:rowOff>
    </xdr:from>
    <xdr:to>
      <xdr:col>8</xdr:col>
      <xdr:colOff>323850</xdr:colOff>
      <xdr:row>22</xdr:row>
      <xdr:rowOff>133350</xdr:rowOff>
    </xdr:to>
    <xdr:graphicFrame>
      <xdr:nvGraphicFramePr>
        <xdr:cNvPr id="1" name="Chart 5"/>
        <xdr:cNvGraphicFramePr/>
      </xdr:nvGraphicFramePr>
      <xdr:xfrm>
        <a:off x="866775" y="2838450"/>
        <a:ext cx="539115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13</xdr:row>
      <xdr:rowOff>28575</xdr:rowOff>
    </xdr:from>
    <xdr:to>
      <xdr:col>5</xdr:col>
      <xdr:colOff>590550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33400" y="2952750"/>
        <a:ext cx="56102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21.140625" style="12" customWidth="1"/>
    <col min="2" max="2" width="14.140625" style="12" customWidth="1"/>
    <col min="3" max="4" width="14.00390625" style="12" customWidth="1"/>
    <col min="5" max="5" width="14.8515625" style="12" customWidth="1"/>
    <col min="6" max="6" width="18.421875" style="12" customWidth="1"/>
    <col min="7" max="7" width="14.28125" style="12" customWidth="1"/>
    <col min="8" max="8" width="12.42187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38" t="s">
        <v>25</v>
      </c>
      <c r="B1" s="139"/>
      <c r="C1" s="139"/>
      <c r="D1" s="139"/>
      <c r="E1" s="140"/>
    </row>
    <row r="2" spans="1:5" ht="23.25" customHeight="1">
      <c r="A2" s="141"/>
      <c r="B2" s="142"/>
      <c r="C2" s="142"/>
      <c r="D2" s="142"/>
      <c r="E2" s="143"/>
    </row>
    <row r="3" spans="1:5" ht="14.25" customHeight="1">
      <c r="A3" s="13"/>
      <c r="B3" s="13"/>
      <c r="C3" s="13"/>
      <c r="D3" s="13"/>
      <c r="E3" s="14"/>
    </row>
    <row r="4" spans="1:7" ht="38.25" customHeight="1" thickBot="1">
      <c r="A4" s="146" t="s">
        <v>26</v>
      </c>
      <c r="B4" s="146"/>
      <c r="C4" s="146"/>
      <c r="D4" s="146"/>
      <c r="E4" s="146"/>
      <c r="G4" s="59"/>
    </row>
    <row r="5" spans="1:5" ht="21" customHeight="1">
      <c r="A5" s="60" t="s">
        <v>27</v>
      </c>
      <c r="B5" s="147" t="s">
        <v>33</v>
      </c>
      <c r="C5" s="147" t="s">
        <v>34</v>
      </c>
      <c r="D5" s="147" t="s">
        <v>35</v>
      </c>
      <c r="E5" s="144" t="s">
        <v>36</v>
      </c>
    </row>
    <row r="6" spans="1:5" ht="47.25" customHeight="1">
      <c r="A6" s="3" t="s">
        <v>28</v>
      </c>
      <c r="B6" s="148"/>
      <c r="C6" s="148"/>
      <c r="D6" s="148"/>
      <c r="E6" s="145"/>
    </row>
    <row r="7" spans="1:12" ht="15.75" customHeight="1">
      <c r="A7" s="53" t="s">
        <v>29</v>
      </c>
      <c r="B7" s="57">
        <v>76711</v>
      </c>
      <c r="C7" s="57">
        <v>917</v>
      </c>
      <c r="D7" s="37">
        <v>364</v>
      </c>
      <c r="E7" s="62">
        <f>SUM(B7:D7)</f>
        <v>77992</v>
      </c>
      <c r="G7" s="81"/>
      <c r="H7" s="81"/>
      <c r="I7" s="81"/>
      <c r="J7" s="81"/>
      <c r="K7" s="81"/>
      <c r="L7" s="83"/>
    </row>
    <row r="8" spans="1:11" ht="16.5" customHeight="1">
      <c r="A8" s="3" t="s">
        <v>30</v>
      </c>
      <c r="B8" s="15">
        <v>40636</v>
      </c>
      <c r="C8" s="15">
        <v>205</v>
      </c>
      <c r="D8" s="15">
        <v>0</v>
      </c>
      <c r="E8" s="63">
        <f>SUM(B8:D8)</f>
        <v>40841</v>
      </c>
      <c r="G8" s="81"/>
      <c r="H8" s="81"/>
      <c r="I8" s="81"/>
      <c r="J8" s="81"/>
      <c r="K8" s="81"/>
    </row>
    <row r="9" spans="1:12" ht="15.75" customHeight="1">
      <c r="A9" s="53" t="s">
        <v>31</v>
      </c>
      <c r="B9" s="45">
        <v>177226</v>
      </c>
      <c r="C9" s="45">
        <v>550</v>
      </c>
      <c r="D9" s="37">
        <v>211</v>
      </c>
      <c r="E9" s="62">
        <f>SUM(B9:D9)</f>
        <v>177987</v>
      </c>
      <c r="G9" s="81"/>
      <c r="H9" s="81"/>
      <c r="I9" s="81"/>
      <c r="J9" s="81"/>
      <c r="K9" s="81"/>
      <c r="L9" s="83"/>
    </row>
    <row r="10" spans="1:12" ht="17.25" customHeight="1" thickBot="1">
      <c r="A10" s="54" t="s">
        <v>32</v>
      </c>
      <c r="B10" s="61">
        <f>SUM(B7:B9)</f>
        <v>294573</v>
      </c>
      <c r="C10" s="61">
        <f>SUM(C7:C9)</f>
        <v>1672</v>
      </c>
      <c r="D10" s="61">
        <f>SUM(D7:D9)</f>
        <v>575</v>
      </c>
      <c r="E10" s="64">
        <f>SUM(B10:D10)</f>
        <v>296820</v>
      </c>
      <c r="F10" s="77"/>
      <c r="G10" s="81"/>
      <c r="H10" s="87"/>
      <c r="I10" s="81"/>
      <c r="J10" s="81"/>
      <c r="L10" s="83"/>
    </row>
    <row r="11" spans="1:10" ht="15.75" thickBot="1">
      <c r="A11" s="4"/>
      <c r="B11" s="56"/>
      <c r="C11" s="56"/>
      <c r="D11" s="56"/>
      <c r="E11" s="16"/>
      <c r="F11" s="58"/>
      <c r="G11" s="81"/>
      <c r="J11" s="81"/>
    </row>
    <row r="12" spans="1:12" ht="15">
      <c r="A12" s="3" t="s">
        <v>28</v>
      </c>
      <c r="B12" s="128" t="s">
        <v>39</v>
      </c>
      <c r="C12" s="128"/>
      <c r="D12" s="129"/>
      <c r="E12" s="16"/>
      <c r="F12" s="58"/>
      <c r="G12" s="82"/>
      <c r="H12" s="80"/>
      <c r="I12" s="81"/>
      <c r="L12" s="83"/>
    </row>
    <row r="13" spans="1:8" ht="17.25" customHeight="1">
      <c r="A13" s="53" t="s">
        <v>29</v>
      </c>
      <c r="B13" s="130">
        <v>9843</v>
      </c>
      <c r="C13" s="131"/>
      <c r="D13" s="132"/>
      <c r="E13" s="16"/>
      <c r="F13" s="58"/>
      <c r="G13" s="82"/>
      <c r="H13" s="81"/>
    </row>
    <row r="14" spans="1:9" ht="15.75" customHeight="1">
      <c r="A14" s="3" t="s">
        <v>30</v>
      </c>
      <c r="B14" s="125">
        <v>11180</v>
      </c>
      <c r="C14" s="126"/>
      <c r="D14" s="127"/>
      <c r="E14" s="16"/>
      <c r="F14" s="58"/>
      <c r="G14" s="58"/>
      <c r="H14" s="58"/>
      <c r="I14" s="77"/>
    </row>
    <row r="15" spans="1:11" ht="17.25" customHeight="1">
      <c r="A15" s="53" t="s">
        <v>31</v>
      </c>
      <c r="B15" s="130">
        <v>13840</v>
      </c>
      <c r="C15" s="131"/>
      <c r="D15" s="132"/>
      <c r="E15" s="17"/>
      <c r="F15" s="58"/>
      <c r="G15" s="58"/>
      <c r="H15" s="82"/>
      <c r="K15" s="83"/>
    </row>
    <row r="16" spans="1:11" ht="16.5" customHeight="1">
      <c r="A16" s="76" t="s">
        <v>37</v>
      </c>
      <c r="B16" s="125">
        <v>5524</v>
      </c>
      <c r="C16" s="126"/>
      <c r="D16" s="127"/>
      <c r="E16" s="17"/>
      <c r="F16" s="58"/>
      <c r="G16" s="116" t="s">
        <v>24</v>
      </c>
      <c r="H16" s="58"/>
      <c r="K16" s="83"/>
    </row>
    <row r="17" spans="1:12" ht="16.5" customHeight="1">
      <c r="A17" s="75" t="s">
        <v>38</v>
      </c>
      <c r="B17" s="130">
        <v>19668</v>
      </c>
      <c r="C17" s="131"/>
      <c r="D17" s="132"/>
      <c r="E17" s="17"/>
      <c r="F17" s="58"/>
      <c r="G17" s="58"/>
      <c r="H17" s="82"/>
      <c r="L17" s="83"/>
    </row>
    <row r="18" spans="1:11" ht="18.75" customHeight="1" thickBot="1">
      <c r="A18" s="54" t="s">
        <v>32</v>
      </c>
      <c r="B18" s="133">
        <v>12460</v>
      </c>
      <c r="C18" s="134"/>
      <c r="D18" s="135"/>
      <c r="E18" s="17"/>
      <c r="F18" s="58"/>
      <c r="G18" s="58"/>
      <c r="H18" s="58"/>
      <c r="K18" s="83"/>
    </row>
    <row r="19" spans="1:8" ht="15" customHeight="1">
      <c r="A19" s="58"/>
      <c r="B19" s="16"/>
      <c r="C19" s="16"/>
      <c r="D19" s="16"/>
      <c r="E19" s="17"/>
      <c r="F19" s="4"/>
      <c r="G19" s="58"/>
      <c r="H19" s="58"/>
    </row>
    <row r="20" spans="1:12" ht="15">
      <c r="A20" s="149" t="s">
        <v>40</v>
      </c>
      <c r="B20" s="150"/>
      <c r="C20" s="150"/>
      <c r="D20" s="150"/>
      <c r="E20" s="150"/>
      <c r="F20" s="92">
        <v>12460</v>
      </c>
      <c r="G20" s="58"/>
      <c r="H20" s="58"/>
      <c r="K20" s="83"/>
      <c r="L20" s="86"/>
    </row>
    <row r="21" spans="1:11" ht="12.75">
      <c r="A21" s="58"/>
      <c r="B21" s="58"/>
      <c r="C21" s="58"/>
      <c r="D21" s="58"/>
      <c r="E21" s="58"/>
      <c r="F21" s="58"/>
      <c r="G21" s="58"/>
      <c r="H21" s="58"/>
      <c r="K21" s="83"/>
    </row>
    <row r="22" spans="1:12" ht="15">
      <c r="A22" s="5" t="s">
        <v>41</v>
      </c>
      <c r="B22" s="137" t="s">
        <v>42</v>
      </c>
      <c r="C22" s="137"/>
      <c r="D22" s="137"/>
      <c r="E22" s="137"/>
      <c r="F22" s="137"/>
      <c r="G22" s="58"/>
      <c r="H22" s="58"/>
      <c r="L22" s="86"/>
    </row>
    <row r="23" spans="1:8" ht="15">
      <c r="A23" s="4"/>
      <c r="E23" s="4"/>
      <c r="F23" s="4"/>
      <c r="G23" s="58"/>
      <c r="H23" s="58"/>
    </row>
    <row r="24" spans="1:13" ht="15">
      <c r="A24" s="4"/>
      <c r="F24" s="4"/>
      <c r="G24" s="58"/>
      <c r="H24" s="58"/>
      <c r="M24" s="83"/>
    </row>
    <row r="25" spans="1:8" ht="15">
      <c r="A25" s="4"/>
      <c r="F25" s="4"/>
      <c r="G25" s="4"/>
      <c r="H25" s="58"/>
    </row>
    <row r="26" spans="1:8" ht="15">
      <c r="A26" s="4"/>
      <c r="C26" s="6" t="s">
        <v>0</v>
      </c>
      <c r="D26" s="88">
        <f>B7</f>
        <v>76711</v>
      </c>
      <c r="E26" s="7">
        <f aca="true" t="shared" si="0" ref="E26:E31">D26*100/$D$31</f>
        <v>25.84428273027424</v>
      </c>
      <c r="F26" s="4"/>
      <c r="G26" s="4"/>
      <c r="H26" s="58"/>
    </row>
    <row r="27" spans="1:10" ht="15">
      <c r="A27" s="4"/>
      <c r="C27" s="6" t="s">
        <v>1</v>
      </c>
      <c r="D27" s="88">
        <f>B8</f>
        <v>40636</v>
      </c>
      <c r="E27" s="7">
        <f t="shared" si="0"/>
        <v>13.690452125867528</v>
      </c>
      <c r="F27" s="4"/>
      <c r="G27" s="4"/>
      <c r="I27" s="20"/>
      <c r="J27" s="20"/>
    </row>
    <row r="28" spans="1:12" ht="15">
      <c r="A28" s="4"/>
      <c r="C28" s="6" t="s">
        <v>2</v>
      </c>
      <c r="D28" s="88">
        <f>B9</f>
        <v>177226</v>
      </c>
      <c r="E28" s="7">
        <f t="shared" si="0"/>
        <v>59.70824068458999</v>
      </c>
      <c r="F28" s="4"/>
      <c r="G28" s="4"/>
      <c r="I28" s="20"/>
      <c r="J28" s="55"/>
      <c r="K28" s="20"/>
      <c r="L28" s="20"/>
    </row>
    <row r="29" spans="1:10" ht="15">
      <c r="A29" s="4"/>
      <c r="B29" s="4"/>
      <c r="C29" s="8" t="s">
        <v>4</v>
      </c>
      <c r="D29" s="37">
        <f>C10</f>
        <v>1672</v>
      </c>
      <c r="E29" s="7">
        <f t="shared" si="0"/>
        <v>0.5633043595445051</v>
      </c>
      <c r="F29" s="4"/>
      <c r="G29" s="4"/>
      <c r="I29" s="20"/>
      <c r="J29" s="55"/>
    </row>
    <row r="30" spans="1:10" ht="15">
      <c r="A30" s="4"/>
      <c r="B30" s="4"/>
      <c r="C30" s="8" t="s">
        <v>5</v>
      </c>
      <c r="D30" s="37">
        <f>D10</f>
        <v>575</v>
      </c>
      <c r="E30" s="7">
        <f t="shared" si="0"/>
        <v>0.1937200997237383</v>
      </c>
      <c r="F30" s="4"/>
      <c r="G30" s="4"/>
      <c r="I30" s="20"/>
      <c r="J30" s="20"/>
    </row>
    <row r="31" spans="1:7" ht="15">
      <c r="A31" s="4"/>
      <c r="B31" s="4"/>
      <c r="C31" s="8" t="s">
        <v>6</v>
      </c>
      <c r="D31" s="89">
        <f>SUM(D26:D30)</f>
        <v>296820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36"/>
      <c r="B36" s="136"/>
      <c r="C36" s="136"/>
      <c r="D36" s="136"/>
      <c r="E36" s="136"/>
      <c r="F36" s="136"/>
      <c r="G36" s="136"/>
    </row>
  </sheetData>
  <sheetProtection password="C63C" sheet="1" formatCells="0" formatColumns="0" formatRows="0" insertColumns="0" insertRows="0" insertHyperlinks="0" deleteColumns="0" deleteRows="0" sort="0" autoFilter="0" pivotTables="0"/>
  <mergeCells count="16"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  <mergeCell ref="B16:D16"/>
    <mergeCell ref="B12:D12"/>
    <mergeCell ref="B13:D13"/>
    <mergeCell ref="B14:D14"/>
    <mergeCell ref="B15:D15"/>
    <mergeCell ref="B18:D18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23.8515625" style="0" customWidth="1"/>
    <col min="2" max="3" width="8.8515625" style="0" customWidth="1"/>
    <col min="4" max="4" width="9.28125" style="0" customWidth="1"/>
    <col min="5" max="5" width="9.57421875" style="0" customWidth="1"/>
    <col min="6" max="6" width="8.57421875" style="0" customWidth="1"/>
    <col min="7" max="7" width="9.00390625" style="0" customWidth="1"/>
    <col min="8" max="8" width="11.00390625" style="0" customWidth="1"/>
    <col min="9" max="9" width="12.421875" style="0" customWidth="1"/>
  </cols>
  <sheetData>
    <row r="1" spans="1:11" ht="15" customHeight="1">
      <c r="A1" s="138" t="s">
        <v>43</v>
      </c>
      <c r="B1" s="139"/>
      <c r="C1" s="139"/>
      <c r="D1" s="139"/>
      <c r="E1" s="139"/>
      <c r="F1" s="139"/>
      <c r="G1" s="139"/>
      <c r="H1" s="139"/>
      <c r="I1" s="140"/>
      <c r="J1" s="2"/>
      <c r="K1" s="2"/>
    </row>
    <row r="2" spans="1:11" ht="26.25" customHeight="1">
      <c r="A2" s="141"/>
      <c r="B2" s="142"/>
      <c r="C2" s="142"/>
      <c r="D2" s="142"/>
      <c r="E2" s="142"/>
      <c r="F2" s="142"/>
      <c r="G2" s="142"/>
      <c r="H2" s="142"/>
      <c r="I2" s="143"/>
      <c r="J2" s="2"/>
      <c r="K2" s="2"/>
    </row>
    <row r="3" spans="1:11" ht="32.25" customHeight="1" thickBot="1">
      <c r="A3" s="160" t="s">
        <v>44</v>
      </c>
      <c r="B3" s="160"/>
      <c r="C3" s="160"/>
      <c r="D3" s="160"/>
      <c r="E3" s="160"/>
      <c r="F3" s="160"/>
      <c r="G3" s="160"/>
      <c r="H3" s="160"/>
      <c r="I3" s="160"/>
      <c r="J3" s="10"/>
      <c r="K3" s="10"/>
    </row>
    <row r="4" spans="1:11" ht="19.5" customHeight="1">
      <c r="A4" s="165" t="s">
        <v>45</v>
      </c>
      <c r="B4" s="154" t="s">
        <v>46</v>
      </c>
      <c r="C4" s="155"/>
      <c r="D4" s="156"/>
      <c r="E4" s="157" t="s">
        <v>47</v>
      </c>
      <c r="F4" s="158"/>
      <c r="G4" s="159"/>
      <c r="H4" s="42" t="s">
        <v>48</v>
      </c>
      <c r="I4" s="170" t="s">
        <v>49</v>
      </c>
      <c r="J4" s="2"/>
      <c r="K4" s="2"/>
    </row>
    <row r="5" spans="1:9" ht="25.5" customHeight="1">
      <c r="A5" s="166"/>
      <c r="B5" s="11" t="s">
        <v>54</v>
      </c>
      <c r="C5" s="11" t="s">
        <v>55</v>
      </c>
      <c r="D5" s="11" t="s">
        <v>53</v>
      </c>
      <c r="E5" s="11" t="s">
        <v>54</v>
      </c>
      <c r="F5" s="11" t="s">
        <v>55</v>
      </c>
      <c r="G5" s="11" t="s">
        <v>53</v>
      </c>
      <c r="H5" s="39" t="s">
        <v>3</v>
      </c>
      <c r="I5" s="171"/>
    </row>
    <row r="6" spans="1:9" ht="15">
      <c r="A6" s="24">
        <v>0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3">
        <v>8</v>
      </c>
    </row>
    <row r="7" spans="1:9" ht="16.5" customHeight="1">
      <c r="A7" s="44" t="s">
        <v>50</v>
      </c>
      <c r="B7" s="9">
        <v>404</v>
      </c>
      <c r="C7" s="9">
        <v>29</v>
      </c>
      <c r="D7" s="25">
        <f>SUM(B7:C7)</f>
        <v>433</v>
      </c>
      <c r="E7" s="9">
        <v>357</v>
      </c>
      <c r="F7" s="9">
        <v>11</v>
      </c>
      <c r="G7" s="9">
        <f>E7+F7</f>
        <v>368</v>
      </c>
      <c r="H7" s="41">
        <f>D7-G7</f>
        <v>65</v>
      </c>
      <c r="I7" s="35">
        <v>210</v>
      </c>
    </row>
    <row r="8" spans="1:9" ht="15.75" customHeight="1">
      <c r="A8" s="3" t="s">
        <v>51</v>
      </c>
      <c r="B8" s="26">
        <v>66</v>
      </c>
      <c r="C8" s="26">
        <v>31</v>
      </c>
      <c r="D8" s="26">
        <f>SUM(B8:C8)</f>
        <v>97</v>
      </c>
      <c r="E8" s="26">
        <v>126</v>
      </c>
      <c r="F8" s="26">
        <v>55</v>
      </c>
      <c r="G8" s="84">
        <f>E8+F8</f>
        <v>181</v>
      </c>
      <c r="H8" s="27">
        <f>D8-G8</f>
        <v>-84</v>
      </c>
      <c r="I8" s="36">
        <v>26</v>
      </c>
    </row>
    <row r="9" spans="1:9" ht="16.5" customHeight="1">
      <c r="A9" s="44" t="s">
        <v>52</v>
      </c>
      <c r="B9" s="9">
        <v>701</v>
      </c>
      <c r="C9" s="9">
        <v>461</v>
      </c>
      <c r="D9" s="25">
        <f>SUM(B9:C9)</f>
        <v>1162</v>
      </c>
      <c r="E9" s="9">
        <v>501</v>
      </c>
      <c r="F9" s="9">
        <v>153</v>
      </c>
      <c r="G9" s="9">
        <f>E9+F9</f>
        <v>654</v>
      </c>
      <c r="H9" s="41">
        <f>D9-G9</f>
        <v>508</v>
      </c>
      <c r="I9" s="35">
        <v>238</v>
      </c>
    </row>
    <row r="10" spans="1:9" ht="18" customHeight="1" thickBot="1">
      <c r="A10" s="38" t="s">
        <v>53</v>
      </c>
      <c r="B10" s="118">
        <f>SUM(B7:B9)</f>
        <v>1171</v>
      </c>
      <c r="C10" s="118">
        <f>SUM(C7:C9)</f>
        <v>521</v>
      </c>
      <c r="D10" s="118">
        <f>SUM(B10:C10)</f>
        <v>1692</v>
      </c>
      <c r="E10" s="118">
        <f>SUM(E7:E9)</f>
        <v>984</v>
      </c>
      <c r="F10" s="118">
        <f>SUM(F7:F9)</f>
        <v>219</v>
      </c>
      <c r="G10" s="118">
        <f>SUM(E10:F10)</f>
        <v>1203</v>
      </c>
      <c r="H10" s="119">
        <f>D10-G10</f>
        <v>489</v>
      </c>
      <c r="I10" s="122">
        <f>SUM(I7:I9)</f>
        <v>474</v>
      </c>
    </row>
    <row r="11" spans="1:9" ht="18" customHeight="1">
      <c r="A11" s="164" t="s">
        <v>56</v>
      </c>
      <c r="B11" s="164"/>
      <c r="C11" s="164"/>
      <c r="D11" s="164"/>
      <c r="E11" s="164"/>
      <c r="F11" s="164"/>
      <c r="G11" s="164"/>
      <c r="H11" s="164"/>
      <c r="I11" s="164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3.5" thickBo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.75" thickBot="1">
      <c r="A24" s="12"/>
      <c r="B24" s="161" t="s">
        <v>57</v>
      </c>
      <c r="C24" s="162"/>
      <c r="D24" s="162"/>
      <c r="E24" s="162"/>
      <c r="F24" s="162"/>
      <c r="G24" s="163"/>
      <c r="H24" s="12"/>
      <c r="I24" s="12"/>
    </row>
    <row r="25" spans="1:9" ht="15.75" thickBot="1">
      <c r="A25" s="50" t="s">
        <v>58</v>
      </c>
      <c r="B25" s="50"/>
      <c r="C25" s="50"/>
      <c r="D25" s="50"/>
      <c r="E25" s="50"/>
      <c r="F25" s="50"/>
      <c r="G25" s="50"/>
      <c r="H25" s="50"/>
      <c r="I25" s="50"/>
    </row>
    <row r="26" spans="1:9" ht="15">
      <c r="A26" s="67" t="s">
        <v>59</v>
      </c>
      <c r="B26" s="68" t="s">
        <v>8</v>
      </c>
      <c r="C26" s="68" t="s">
        <v>9</v>
      </c>
      <c r="D26" s="68" t="s">
        <v>10</v>
      </c>
      <c r="E26" s="68" t="s">
        <v>11</v>
      </c>
      <c r="F26" s="68" t="s">
        <v>12</v>
      </c>
      <c r="G26" s="68" t="s">
        <v>13</v>
      </c>
      <c r="H26" s="68" t="s">
        <v>14</v>
      </c>
      <c r="I26" s="69" t="s">
        <v>15</v>
      </c>
    </row>
    <row r="27" spans="1:9" ht="15.75" thickBot="1">
      <c r="A27" s="120"/>
      <c r="B27" s="52">
        <v>0.0048</v>
      </c>
      <c r="C27" s="52">
        <v>0.0218</v>
      </c>
      <c r="D27" s="52">
        <v>0.0064</v>
      </c>
      <c r="E27" s="52">
        <v>0.0104</v>
      </c>
      <c r="F27" s="52">
        <v>0.13</v>
      </c>
      <c r="G27" s="90">
        <v>0.0765</v>
      </c>
      <c r="H27" s="90">
        <v>0.035</v>
      </c>
      <c r="I27" s="91">
        <v>0.0202</v>
      </c>
    </row>
    <row r="28" spans="1:9" ht="15" customHeight="1">
      <c r="A28" s="67" t="s">
        <v>59</v>
      </c>
      <c r="B28" s="51" t="s">
        <v>16</v>
      </c>
      <c r="C28" s="51" t="s">
        <v>17</v>
      </c>
      <c r="D28" s="51" t="s">
        <v>18</v>
      </c>
      <c r="E28" s="51" t="s">
        <v>19</v>
      </c>
      <c r="F28" s="51" t="s">
        <v>20</v>
      </c>
      <c r="G28" s="51" t="s">
        <v>21</v>
      </c>
      <c r="H28" s="51" t="s">
        <v>7</v>
      </c>
      <c r="I28" s="70" t="s">
        <v>22</v>
      </c>
    </row>
    <row r="29" spans="1:16" ht="15" customHeight="1" thickBot="1">
      <c r="A29" s="121"/>
      <c r="B29" s="71">
        <v>0.003</v>
      </c>
      <c r="C29" s="71">
        <v>0.011</v>
      </c>
      <c r="D29" s="71">
        <v>0.0075</v>
      </c>
      <c r="E29" s="72">
        <v>0.021</v>
      </c>
      <c r="F29" s="73">
        <v>0.0031</v>
      </c>
      <c r="G29" s="73">
        <v>0.014</v>
      </c>
      <c r="H29" s="73">
        <v>0.0115</v>
      </c>
      <c r="I29" s="74">
        <v>0.0075</v>
      </c>
      <c r="J29" s="46"/>
      <c r="K29" s="46"/>
      <c r="L29" s="46"/>
      <c r="M29" s="47"/>
      <c r="N29" s="49"/>
      <c r="O29" s="49"/>
      <c r="P29" s="49"/>
    </row>
    <row r="30" spans="1:15" ht="30.75" customHeight="1" thickBot="1">
      <c r="A30" s="167" t="s">
        <v>60</v>
      </c>
      <c r="B30" s="168"/>
      <c r="C30" s="168"/>
      <c r="D30" s="168"/>
      <c r="E30" s="168"/>
      <c r="F30" s="168"/>
      <c r="G30" s="168"/>
      <c r="H30" s="168"/>
      <c r="I30" s="169"/>
      <c r="J30" s="46"/>
      <c r="K30" s="46"/>
      <c r="L30" s="47"/>
      <c r="M30" s="48"/>
      <c r="N30" s="48"/>
      <c r="O30" s="85"/>
    </row>
    <row r="31" spans="1:9" ht="12.75">
      <c r="A31" s="151"/>
      <c r="B31" s="152"/>
      <c r="C31" s="152"/>
      <c r="D31" s="152"/>
      <c r="E31" s="152"/>
      <c r="F31" s="152"/>
      <c r="G31" s="152"/>
      <c r="H31" s="152"/>
      <c r="I31" s="152"/>
    </row>
    <row r="32" spans="1:9" ht="12.75">
      <c r="A32" s="153"/>
      <c r="B32" s="153"/>
      <c r="C32" s="153"/>
      <c r="D32" s="153"/>
      <c r="E32" s="153"/>
      <c r="F32" s="153"/>
      <c r="G32" s="153"/>
      <c r="H32" s="153"/>
      <c r="I32" s="153"/>
    </row>
    <row r="33" spans="1:9" ht="12.7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2.7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</sheetData>
  <sheetProtection password="C63C" sheet="1" formatCells="0" formatColumns="0" formatRows="0" insertColumns="0" insertRows="0" insertHyperlinks="0" deleteColumns="0" deleteRows="0" sort="0" autoFilter="0" pivotTables="0"/>
  <mergeCells count="10">
    <mergeCell ref="A31:I32"/>
    <mergeCell ref="A1:I2"/>
    <mergeCell ref="B4:D4"/>
    <mergeCell ref="E4:G4"/>
    <mergeCell ref="A3:I3"/>
    <mergeCell ref="B24:G24"/>
    <mergeCell ref="A11:I11"/>
    <mergeCell ref="A4:A5"/>
    <mergeCell ref="A30:I30"/>
    <mergeCell ref="I4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1" width="32.8515625" style="12" customWidth="1"/>
    <col min="2" max="2" width="12.28125" style="12" customWidth="1"/>
    <col min="3" max="3" width="13.7109375" style="12" customWidth="1"/>
    <col min="4" max="4" width="12.140625" style="12" customWidth="1"/>
    <col min="5" max="6" width="12.28125" style="12" customWidth="1"/>
    <col min="7" max="7" width="9.140625" style="12" customWidth="1"/>
    <col min="8" max="8" width="8.57421875" style="12" customWidth="1"/>
    <col min="9" max="9" width="2.8515625" style="12" hidden="1" customWidth="1"/>
    <col min="10" max="10" width="3.57421875" style="12" customWidth="1"/>
    <col min="11" max="16384" width="9.140625" style="12" customWidth="1"/>
  </cols>
  <sheetData>
    <row r="1" spans="1:7" ht="15" customHeight="1">
      <c r="A1" s="172" t="s">
        <v>61</v>
      </c>
      <c r="B1" s="173"/>
      <c r="C1" s="173"/>
      <c r="D1" s="173"/>
      <c r="E1" s="173"/>
      <c r="F1" s="174"/>
      <c r="G1" s="1"/>
    </row>
    <row r="2" spans="1:7" ht="27.75" customHeight="1">
      <c r="A2" s="175"/>
      <c r="B2" s="176"/>
      <c r="C2" s="176"/>
      <c r="D2" s="176"/>
      <c r="E2" s="176"/>
      <c r="F2" s="177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78" t="s">
        <v>62</v>
      </c>
      <c r="B4" s="178"/>
      <c r="C4" s="178"/>
      <c r="D4" s="178"/>
      <c r="E4" s="178"/>
      <c r="F4" s="178"/>
      <c r="G4" s="1"/>
    </row>
    <row r="5" spans="1:7" ht="31.5" customHeight="1">
      <c r="A5" s="33" t="s">
        <v>63</v>
      </c>
      <c r="B5" s="29" t="s">
        <v>68</v>
      </c>
      <c r="C5" s="29" t="s">
        <v>69</v>
      </c>
      <c r="D5" s="29" t="s">
        <v>70</v>
      </c>
      <c r="E5" s="29" t="s">
        <v>53</v>
      </c>
      <c r="F5" s="30" t="s">
        <v>71</v>
      </c>
      <c r="G5" s="20"/>
    </row>
    <row r="6" spans="1:7" ht="19.5" customHeight="1">
      <c r="A6" s="53" t="s">
        <v>64</v>
      </c>
      <c r="B6" s="37">
        <v>8861</v>
      </c>
      <c r="C6" s="37">
        <v>2994</v>
      </c>
      <c r="D6" s="37">
        <v>11184</v>
      </c>
      <c r="E6" s="65">
        <f>SUM(B6:D6)</f>
        <v>23039</v>
      </c>
      <c r="F6" s="31">
        <f>E6/$E$10*100</f>
        <v>7.8211512935673</v>
      </c>
      <c r="G6" s="20"/>
    </row>
    <row r="7" spans="1:7" ht="15">
      <c r="A7" s="3" t="s">
        <v>65</v>
      </c>
      <c r="B7" s="66">
        <v>38558</v>
      </c>
      <c r="C7" s="66">
        <v>14191</v>
      </c>
      <c r="D7" s="66">
        <v>30224</v>
      </c>
      <c r="E7" s="66">
        <f>SUM(B7:D7)</f>
        <v>82973</v>
      </c>
      <c r="F7" s="32">
        <f>E7/$E$10*100</f>
        <v>28.167211523119907</v>
      </c>
      <c r="G7" s="20"/>
    </row>
    <row r="8" spans="1:7" ht="15">
      <c r="A8" s="53" t="s">
        <v>66</v>
      </c>
      <c r="B8" s="65">
        <v>29176</v>
      </c>
      <c r="C8" s="65">
        <v>23392</v>
      </c>
      <c r="D8" s="65">
        <v>134314</v>
      </c>
      <c r="E8" s="65">
        <f>SUM(B8:D8)</f>
        <v>186882</v>
      </c>
      <c r="F8" s="31">
        <f>E8/$E$10*100</f>
        <v>63.44165962257233</v>
      </c>
      <c r="G8" s="20"/>
    </row>
    <row r="9" spans="1:7" ht="15">
      <c r="A9" s="3" t="s">
        <v>67</v>
      </c>
      <c r="B9" s="66">
        <v>116</v>
      </c>
      <c r="C9" s="66">
        <v>59</v>
      </c>
      <c r="D9" s="66">
        <v>1504</v>
      </c>
      <c r="E9" s="66">
        <f>SUM(B9:D9)</f>
        <v>1679</v>
      </c>
      <c r="F9" s="32">
        <f>E9/$E$10*100</f>
        <v>0.5699775607404616</v>
      </c>
      <c r="G9" s="20"/>
    </row>
    <row r="10" spans="1:7" ht="18.75" thickBot="1">
      <c r="A10" s="34" t="s">
        <v>53</v>
      </c>
      <c r="B10" s="78">
        <f>SUM(B6:B9)</f>
        <v>76711</v>
      </c>
      <c r="C10" s="78">
        <f>SUM(C6:C9)</f>
        <v>40636</v>
      </c>
      <c r="D10" s="78">
        <f>SUM(D6:D9)</f>
        <v>177226</v>
      </c>
      <c r="E10" s="78">
        <f>SUM(E6:E9)</f>
        <v>294573</v>
      </c>
      <c r="F10" s="79">
        <f>SUM(F6:F9)</f>
        <v>100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79" t="s">
        <v>72</v>
      </c>
      <c r="B12" s="179"/>
      <c r="C12" s="179"/>
      <c r="D12" s="179"/>
      <c r="E12" s="179"/>
      <c r="F12" s="179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00390625" style="0" customWidth="1"/>
    <col min="2" max="2" width="21.8515625" style="0" customWidth="1"/>
    <col min="3" max="3" width="13.7109375" style="0" customWidth="1"/>
    <col min="4" max="4" width="14.7109375" style="0" customWidth="1"/>
    <col min="5" max="5" width="16.00390625" style="0" customWidth="1"/>
  </cols>
  <sheetData>
    <row r="1" spans="1:6" ht="12.75" customHeight="1">
      <c r="A1" s="182" t="s">
        <v>73</v>
      </c>
      <c r="B1" s="183"/>
      <c r="C1" s="183"/>
      <c r="D1" s="183"/>
      <c r="E1" s="183"/>
      <c r="F1" s="183"/>
    </row>
    <row r="2" spans="1:6" ht="12.75" customHeight="1">
      <c r="A2" s="182"/>
      <c r="B2" s="183"/>
      <c r="C2" s="183"/>
      <c r="D2" s="183"/>
      <c r="E2" s="183"/>
      <c r="F2" s="183"/>
    </row>
    <row r="3" spans="1:6" ht="15" customHeight="1">
      <c r="A3" s="182"/>
      <c r="B3" s="183"/>
      <c r="C3" s="183"/>
      <c r="D3" s="183"/>
      <c r="E3" s="183"/>
      <c r="F3" s="183"/>
    </row>
    <row r="4" ht="13.5" thickBot="1"/>
    <row r="5" spans="2:5" ht="18.75" thickBot="1">
      <c r="B5" s="93" t="s">
        <v>74</v>
      </c>
      <c r="C5" s="94"/>
      <c r="D5" s="94"/>
      <c r="E5" s="94"/>
    </row>
    <row r="6" spans="2:5" ht="35.25" customHeight="1" thickBot="1">
      <c r="B6" s="180" t="s">
        <v>75</v>
      </c>
      <c r="C6" s="95" t="s">
        <v>76</v>
      </c>
      <c r="D6" s="95" t="s">
        <v>71</v>
      </c>
      <c r="E6" s="95" t="s">
        <v>77</v>
      </c>
    </row>
    <row r="7" spans="2:5" ht="18.75" thickBot="1">
      <c r="B7" s="181"/>
      <c r="C7" s="95"/>
      <c r="D7" s="95"/>
      <c r="E7" s="95"/>
    </row>
    <row r="8" spans="2:9" ht="18.75" thickBot="1">
      <c r="B8" s="96" t="s">
        <v>78</v>
      </c>
      <c r="C8" s="106">
        <v>3830</v>
      </c>
      <c r="D8" s="107">
        <f>C8/$C$11</f>
        <v>0.16175352648027705</v>
      </c>
      <c r="E8" s="108">
        <v>9731</v>
      </c>
      <c r="G8" s="112"/>
      <c r="H8" s="113"/>
      <c r="I8" s="114"/>
    </row>
    <row r="9" spans="2:9" ht="18.75" thickBot="1">
      <c r="B9" s="96" t="s">
        <v>79</v>
      </c>
      <c r="C9" s="106">
        <v>5586</v>
      </c>
      <c r="D9" s="107">
        <f>C9/$C$11</f>
        <v>0.23591519554016385</v>
      </c>
      <c r="E9" s="108">
        <v>9500</v>
      </c>
      <c r="G9" s="112"/>
      <c r="H9" s="113"/>
      <c r="I9" s="114"/>
    </row>
    <row r="10" spans="2:9" ht="18.75" thickBot="1">
      <c r="B10" s="96" t="s">
        <v>80</v>
      </c>
      <c r="C10" s="106">
        <v>14262</v>
      </c>
      <c r="D10" s="107">
        <f>C10/$C$11</f>
        <v>0.6023312779795591</v>
      </c>
      <c r="E10" s="108">
        <v>9204</v>
      </c>
      <c r="G10" s="112"/>
      <c r="H10" s="113"/>
      <c r="I10" s="114"/>
    </row>
    <row r="11" spans="2:8" ht="18.75" thickBot="1">
      <c r="B11" s="98" t="s">
        <v>53</v>
      </c>
      <c r="C11" s="109">
        <f>SUM(C8:C10)</f>
        <v>23678</v>
      </c>
      <c r="D11" s="110">
        <f>SUM(D8:D10)</f>
        <v>1</v>
      </c>
      <c r="E11" s="99" t="s">
        <v>23</v>
      </c>
      <c r="G11" s="112"/>
      <c r="H11" s="115"/>
    </row>
    <row r="12" spans="2:5" ht="18.75" thickBot="1">
      <c r="B12" s="123" t="s">
        <v>81</v>
      </c>
      <c r="C12" s="95"/>
      <c r="D12" s="95"/>
      <c r="E12" s="95"/>
    </row>
    <row r="13" spans="2:5" ht="35.25" customHeight="1" thickBot="1">
      <c r="B13" s="180" t="s">
        <v>82</v>
      </c>
      <c r="C13" s="95" t="s">
        <v>76</v>
      </c>
      <c r="D13" s="95" t="s">
        <v>71</v>
      </c>
      <c r="E13" s="95" t="s">
        <v>77</v>
      </c>
    </row>
    <row r="14" spans="2:5" ht="18.75" thickBot="1">
      <c r="B14" s="181"/>
      <c r="C14" s="111"/>
      <c r="D14" s="95"/>
      <c r="E14" s="95"/>
    </row>
    <row r="15" spans="2:9" ht="18.75" thickBot="1">
      <c r="B15" s="96" t="s">
        <v>78</v>
      </c>
      <c r="C15" s="95">
        <v>749</v>
      </c>
      <c r="D15" s="107">
        <f>C15/$C$18</f>
        <v>0.08680032448719434</v>
      </c>
      <c r="E15" s="108">
        <v>8220</v>
      </c>
      <c r="H15" s="113"/>
      <c r="I15" s="114"/>
    </row>
    <row r="16" spans="2:9" ht="18.75" thickBot="1">
      <c r="B16" s="96" t="s">
        <v>79</v>
      </c>
      <c r="C16" s="106">
        <v>1668</v>
      </c>
      <c r="D16" s="107">
        <f>C16/$C$18</f>
        <v>0.19330165720245684</v>
      </c>
      <c r="E16" s="108">
        <v>7692</v>
      </c>
      <c r="G16" s="112"/>
      <c r="H16" s="113"/>
      <c r="I16" s="114"/>
    </row>
    <row r="17" spans="2:9" ht="18.75" thickBot="1">
      <c r="B17" s="96" t="s">
        <v>80</v>
      </c>
      <c r="C17" s="106">
        <v>6212</v>
      </c>
      <c r="D17" s="107">
        <f>C17/$C$18</f>
        <v>0.7198980183103488</v>
      </c>
      <c r="E17" s="108">
        <v>7162</v>
      </c>
      <c r="G17" s="112"/>
      <c r="H17" s="113"/>
      <c r="I17" s="114"/>
    </row>
    <row r="18" spans="2:8" ht="18.75" thickBot="1">
      <c r="B18" s="98" t="s">
        <v>53</v>
      </c>
      <c r="C18" s="109">
        <f>SUM(C15:C17)</f>
        <v>8629</v>
      </c>
      <c r="D18" s="110">
        <f>SUM(D15:D17)</f>
        <v>1</v>
      </c>
      <c r="E18" s="99" t="s">
        <v>23</v>
      </c>
      <c r="G18" s="112"/>
      <c r="H18" s="115"/>
    </row>
    <row r="19" spans="2:5" ht="18.75" thickBot="1">
      <c r="B19" s="123" t="s">
        <v>81</v>
      </c>
      <c r="C19" s="95"/>
      <c r="D19" s="95"/>
      <c r="E19" s="95"/>
    </row>
    <row r="20" spans="2:5" ht="35.25" customHeight="1" thickBot="1">
      <c r="B20" s="180" t="s">
        <v>83</v>
      </c>
      <c r="C20" s="95" t="s">
        <v>76</v>
      </c>
      <c r="D20" s="95" t="s">
        <v>71</v>
      </c>
      <c r="E20" s="95" t="s">
        <v>77</v>
      </c>
    </row>
    <row r="21" spans="2:5" ht="18.75" thickBot="1">
      <c r="B21" s="181"/>
      <c r="C21" s="95"/>
      <c r="D21" s="95"/>
      <c r="E21" s="95"/>
    </row>
    <row r="22" spans="2:9" ht="18.75" thickBot="1">
      <c r="B22" s="96" t="s">
        <v>78</v>
      </c>
      <c r="C22" s="106">
        <v>4267</v>
      </c>
      <c r="D22" s="107">
        <f>C22/$C$25</f>
        <v>0.11676015870844164</v>
      </c>
      <c r="E22" s="108">
        <v>8729</v>
      </c>
      <c r="G22" s="112"/>
      <c r="H22" s="113"/>
      <c r="I22" s="114"/>
    </row>
    <row r="23" spans="2:9" ht="18.75" thickBot="1">
      <c r="B23" s="96" t="s">
        <v>79</v>
      </c>
      <c r="C23" s="106">
        <v>7346</v>
      </c>
      <c r="D23" s="107">
        <f>C23/$C$25</f>
        <v>0.201012450403612</v>
      </c>
      <c r="E23" s="108">
        <v>8174</v>
      </c>
      <c r="G23" s="112"/>
      <c r="H23" s="113"/>
      <c r="I23" s="114"/>
    </row>
    <row r="24" spans="2:9" ht="18.75" thickBot="1">
      <c r="B24" s="96" t="s">
        <v>80</v>
      </c>
      <c r="C24" s="106">
        <v>24932</v>
      </c>
      <c r="D24" s="107">
        <f>C24/$C$25</f>
        <v>0.6822273908879464</v>
      </c>
      <c r="E24" s="108">
        <v>7620</v>
      </c>
      <c r="G24" s="112"/>
      <c r="H24" s="113"/>
      <c r="I24" s="114"/>
    </row>
    <row r="25" spans="2:8" ht="18.75" thickBot="1">
      <c r="B25" s="98" t="s">
        <v>53</v>
      </c>
      <c r="C25" s="109">
        <f>SUM(C22:C24)</f>
        <v>36545</v>
      </c>
      <c r="D25" s="110">
        <f>SUM(D22:D24)</f>
        <v>1</v>
      </c>
      <c r="E25" s="99" t="s">
        <v>23</v>
      </c>
      <c r="G25" s="112"/>
      <c r="H25" s="115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2.7109375" style="0" customWidth="1"/>
    <col min="2" max="2" width="11.8515625" style="0" customWidth="1"/>
    <col min="3" max="3" width="14.140625" style="0" customWidth="1"/>
    <col min="4" max="4" width="13.7109375" style="0" customWidth="1"/>
    <col min="5" max="5" width="13.8515625" style="0" customWidth="1"/>
    <col min="6" max="6" width="12.57421875" style="0" customWidth="1"/>
  </cols>
  <sheetData>
    <row r="1" spans="1:6" ht="16.5" customHeight="1">
      <c r="A1" s="184" t="s">
        <v>90</v>
      </c>
      <c r="B1" s="185"/>
      <c r="C1" s="185"/>
      <c r="D1" s="185"/>
      <c r="E1" s="185"/>
      <c r="F1" s="186"/>
    </row>
    <row r="2" spans="1:6" ht="20.25" customHeight="1" thickBot="1">
      <c r="A2" s="187"/>
      <c r="B2" s="188"/>
      <c r="C2" s="188"/>
      <c r="D2" s="188"/>
      <c r="E2" s="188"/>
      <c r="F2" s="189"/>
    </row>
    <row r="3" ht="15.75" customHeight="1" thickBot="1"/>
    <row r="4" spans="1:6" ht="35.25" customHeight="1" thickBot="1">
      <c r="A4" s="105" t="s">
        <v>84</v>
      </c>
      <c r="B4" s="104" t="s">
        <v>89</v>
      </c>
      <c r="C4" s="101" t="s">
        <v>29</v>
      </c>
      <c r="D4" s="101" t="s">
        <v>30</v>
      </c>
      <c r="E4" s="101" t="s">
        <v>31</v>
      </c>
      <c r="F4" s="101" t="s">
        <v>53</v>
      </c>
    </row>
    <row r="5" spans="1:6" ht="18.75" thickBot="1">
      <c r="A5" s="124" t="s">
        <v>85</v>
      </c>
      <c r="B5" s="97">
        <v>37773</v>
      </c>
      <c r="C5" s="102">
        <v>10</v>
      </c>
      <c r="D5" s="102">
        <v>10</v>
      </c>
      <c r="E5" s="102">
        <v>200</v>
      </c>
      <c r="F5" s="100">
        <f>SUM(C5:E5)</f>
        <v>220</v>
      </c>
    </row>
    <row r="6" spans="1:6" ht="18.75" thickBot="1">
      <c r="A6" s="124" t="s">
        <v>86</v>
      </c>
      <c r="B6" s="97">
        <v>35062</v>
      </c>
      <c r="C6" s="102">
        <v>19</v>
      </c>
      <c r="D6" s="102">
        <v>2</v>
      </c>
      <c r="E6" s="102">
        <v>46</v>
      </c>
      <c r="F6" s="100">
        <f>SUM(C6:E6)</f>
        <v>67</v>
      </c>
    </row>
    <row r="7" spans="1:6" ht="18.75" thickBot="1">
      <c r="A7" s="124" t="s">
        <v>87</v>
      </c>
      <c r="B7" s="97">
        <v>36607</v>
      </c>
      <c r="C7" s="102">
        <v>53</v>
      </c>
      <c r="D7" s="102">
        <v>19</v>
      </c>
      <c r="E7" s="102">
        <v>852</v>
      </c>
      <c r="F7" s="100">
        <f>SUM(C7:E7)</f>
        <v>924</v>
      </c>
    </row>
    <row r="8" spans="1:6" ht="18.75" thickBot="1">
      <c r="A8" s="98" t="s">
        <v>88</v>
      </c>
      <c r="B8" s="103"/>
      <c r="C8" s="99">
        <f>SUM(C5:C7)</f>
        <v>82</v>
      </c>
      <c r="D8" s="99">
        <f>SUM(D5:D7)</f>
        <v>31</v>
      </c>
      <c r="E8" s="109">
        <f>SUM(E5:E7)</f>
        <v>1098</v>
      </c>
      <c r="F8" s="117">
        <f>SUM(C8:E8)</f>
        <v>1211</v>
      </c>
    </row>
  </sheetData>
  <sheetProtection password="C63C" sheet="1" formatCells="0" formatColumns="0" formatRows="0" insertColumns="0" insertRows="0" insertHyperlinks="0" deleteColumns="0" deleteRows="0" sort="0" autoFilter="0" pivotTables="0"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2015-05-12T08:29:33Z</cp:lastPrinted>
  <dcterms:created xsi:type="dcterms:W3CDTF">2013-03-22T11:33:30Z</dcterms:created>
  <dcterms:modified xsi:type="dcterms:W3CDTF">2015-05-15T10:08:39Z</dcterms:modified>
  <cp:category/>
  <cp:version/>
  <cp:contentType/>
  <cp:contentStatus/>
</cp:coreProperties>
</file>