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25" windowWidth="8535" windowHeight="2940" activeTab="0"/>
  </bookViews>
  <sheets>
    <sheet name="Shfrytëzuesit e pensionit" sheetId="1" r:id="rId1"/>
    <sheet name="shfr.të rinj dhe të ndjer" sheetId="2" r:id="rId2"/>
    <sheet name="min.maks." sheetId="3" r:id="rId3"/>
    <sheet name="pen.më të ulët." sheetId="4" r:id="rId4"/>
    <sheet name="pens.maksimale" sheetId="5" r:id="rId5"/>
  </sheets>
  <definedNames/>
  <calcPr fullCalcOnLoad="1"/>
</workbook>
</file>

<file path=xl/sharedStrings.xml><?xml version="1.0" encoding="utf-8"?>
<sst xmlns="http://schemas.openxmlformats.org/spreadsheetml/2006/main" count="128" uniqueCount="92">
  <si>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</si>
  <si>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</si>
  <si>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</si>
  <si>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</si>
  <si>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</si>
  <si>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</si>
  <si>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</si>
  <si>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>I-2013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</si>
  <si>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</si>
  <si>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</si>
  <si>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</si>
  <si>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</si>
  <si>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</si>
  <si>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</si>
  <si>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</si>
  <si>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</si>
  <si>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</si>
  <si>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</si>
  <si>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</si>
  <si>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</si>
  <si>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</si>
  <si>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</si>
  <si>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VI-2013</t>
  </si>
  <si>
    <t xml:space="preserve">       -</t>
  </si>
  <si>
    <t xml:space="preserve">                                             </t>
  </si>
  <si>
    <t xml:space="preserve">   Të dhëna mbi gjendjen e numrit të shfrytëzuesve të pensionit për muajin Janar të vitit 2015</t>
  </si>
  <si>
    <t xml:space="preserve">       Gjendja e shfrytëzuesve të pensionit sipas llojit, sipas të drejtës së arritur dhe pensionit mesatar për muajin Janar të vitit 2015</t>
  </si>
  <si>
    <t>Janar, viti 2015</t>
  </si>
  <si>
    <t>Shfrytëzues sipas të drejtës së punës</t>
  </si>
  <si>
    <t>Shfrytëzues sipas të drejtës ushtarake</t>
  </si>
  <si>
    <t>Shfrytëzues sipas të drejtës bujqësore</t>
  </si>
  <si>
    <t>Gjithsej nr. i shfrytëzuesve</t>
  </si>
  <si>
    <t>Lloji i pensionit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</si>
  <si>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</si>
  <si>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</si>
  <si>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</si>
  <si>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</si>
  <si>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</si>
  <si>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</si>
  <si>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Pensioni mesatar</t>
  </si>
  <si>
    <t>Mesatarja totale e pensionit të paguar për muajin  Janar  të vitit 2015</t>
  </si>
  <si>
    <t>Graf 1.</t>
  </si>
  <si>
    <t>Struktura e pensionistëve sipas shumës së pensionit për muajin  Janar të vitit  2015</t>
  </si>
  <si>
    <t xml:space="preserve">                Shfrytëzues të rinj dhe të ndjerë të pensionit, dallimi dhe pensionet e reja minimale për muajin Janar të vitit 2015</t>
  </si>
  <si>
    <t xml:space="preserve">Pensione familjare </t>
  </si>
  <si>
    <t>Pensione invalidore</t>
  </si>
  <si>
    <t>Pensione të pleqërisë</t>
  </si>
  <si>
    <t>Gjithsej</t>
  </si>
  <si>
    <t xml:space="preserve">Pensionist të rinj </t>
  </si>
  <si>
    <t xml:space="preserve">Pensionist të ndjerë </t>
  </si>
  <si>
    <t xml:space="preserve">Dallimi </t>
  </si>
  <si>
    <t>pensionet e reja min.</t>
  </si>
  <si>
    <t>Burra</t>
  </si>
  <si>
    <t>Gra</t>
  </si>
  <si>
    <t xml:space="preserve">                   Graf. 2. Pensionistë të rinj dhe të ndjerë sipas llojit të pensionit për muajin  Janar të vitit 2015</t>
  </si>
  <si>
    <t xml:space="preserve">Harmonizimi ligjor i pensioneve </t>
  </si>
  <si>
    <t xml:space="preserve">                  Lëvizja e koeficientit për harmonizimin e pensioneve  </t>
  </si>
  <si>
    <t xml:space="preserve">Harmonizim vjetor </t>
  </si>
  <si>
    <t>Koeficienti</t>
  </si>
  <si>
    <t xml:space="preserve">Të gjithë pensionistët të cilët të drejtën e pensionit e realizuan përfundimisht në muajin Shkurt të vitit  2014 pensionet u janë rritur në një shumë fikse për 600 </t>
  </si>
  <si>
    <t xml:space="preserve">Gjendja e shfrytëzuesve të pensionit në krahasim me pensionet minimale dhe maksimale për muajin Janar të vitit 2015 </t>
  </si>
  <si>
    <t>Gjendja e shfrytëzuesve të pensionit në krahasim me pensionet min. dhe mak. për muajin Janar të vitit 2015</t>
  </si>
  <si>
    <t xml:space="preserve">Shumat </t>
  </si>
  <si>
    <t>Deri në pen. minimal ( 7.162,00)</t>
  </si>
  <si>
    <t>Minimale (Prej 7.162,00-9.500,00)</t>
  </si>
  <si>
    <t>Mbi minimale(9,500,00- 35,062,00)</t>
  </si>
  <si>
    <t>Maksimale (35,062,00-37,773,00)</t>
  </si>
  <si>
    <t>P.familjar</t>
  </si>
  <si>
    <t>P.invalidor</t>
  </si>
  <si>
    <t>P.pleqërisë</t>
  </si>
  <si>
    <t>Struktura</t>
  </si>
  <si>
    <t xml:space="preserve">                   Graf. 3. Struktura e pensionistëve sipas shumës së pensionit për muajin Janar të vitit 2015 </t>
  </si>
  <si>
    <t>Numri i shfrytëzuesve të pensioneve më të ulëta sipas grupeve të shumave për muajin Janar të vitit 2015</t>
  </si>
  <si>
    <t xml:space="preserve">E drejta e realizuar deri më </t>
  </si>
  <si>
    <t>Numri</t>
  </si>
  <si>
    <t>Shuma</t>
  </si>
  <si>
    <t>Grupi  I</t>
  </si>
  <si>
    <t>Grupi II</t>
  </si>
  <si>
    <t>Grupi III</t>
  </si>
  <si>
    <t>E drejta e realizuar prej</t>
  </si>
  <si>
    <t xml:space="preserve">31-12-1996 </t>
  </si>
  <si>
    <t xml:space="preserve"> 01.01.1997 </t>
  </si>
  <si>
    <t xml:space="preserve">01-01-2002 </t>
  </si>
  <si>
    <t>Numri i shfrytëzuesve të shumës më të lartë të pensionit sipas llojit për muajin Janar të vitit 2015</t>
  </si>
  <si>
    <t xml:space="preserve">E drejta e realizuar               </t>
  </si>
  <si>
    <t>denarë</t>
  </si>
  <si>
    <t>E drejta e realizuar deri më 31.12.1996</t>
  </si>
  <si>
    <t>E dreta e realizuar prej 01.01.1997</t>
  </si>
  <si>
    <t>E dreta e realizuar  prej 01.01.2002</t>
  </si>
  <si>
    <t>GJ I TH S E J</t>
  </si>
  <si>
    <t>Gjendja e shfrytëzuesve të rinj dhe të ndjerë dhe koeficienti i harmonizimit të pensioneve për muajin Janar të vitit 2015</t>
  </si>
  <si>
    <t xml:space="preserve">Shfr. të rinj dhe të ndjerë sipas llojit të pensioneve </t>
  </si>
</sst>
</file>

<file path=xl/styles.xml><?xml version="1.0" encoding="utf-8"?>
<styleSheet xmlns="http://schemas.openxmlformats.org/spreadsheetml/2006/main">
  <numFmts count="41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9"/>
      <name val="Arial"/>
      <family val="2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8"/>
      <name val="StobiSerif Regular"/>
      <family val="0"/>
    </font>
    <font>
      <sz val="8"/>
      <color indexed="8"/>
      <name val="StobiSerif Regular"/>
      <family val="0"/>
    </font>
    <font>
      <b/>
      <sz val="9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3.35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180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72" fontId="6" fillId="0" borderId="14" xfId="44" applyFont="1" applyBorder="1" applyAlignment="1">
      <alignment/>
    </xf>
    <xf numFmtId="172" fontId="6" fillId="33" borderId="14" xfId="44" applyFont="1" applyFill="1" applyBorder="1" applyAlignment="1">
      <alignment/>
    </xf>
    <xf numFmtId="0" fontId="10" fillId="34" borderId="15" xfId="58" applyFont="1" applyFill="1" applyBorder="1">
      <alignment/>
      <protection/>
    </xf>
    <xf numFmtId="0" fontId="10" fillId="34" borderId="16" xfId="58" applyFont="1" applyFill="1" applyBorder="1">
      <alignment/>
      <protection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" fontId="3" fillId="33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6" xfId="0" applyFont="1" applyFill="1" applyBorder="1" applyAlignment="1">
      <alignment/>
    </xf>
    <xf numFmtId="180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5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80" fontId="6" fillId="0" borderId="14" xfId="42" applyNumberFormat="1" applyFont="1" applyBorder="1" applyAlignment="1">
      <alignment/>
    </xf>
    <xf numFmtId="180" fontId="6" fillId="33" borderId="14" xfId="42" applyNumberFormat="1" applyFont="1" applyFill="1" applyBorder="1" applyAlignment="1">
      <alignment/>
    </xf>
    <xf numFmtId="180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0" fontId="5" fillId="0" borderId="17" xfId="0" applyNumberFormat="1" applyFont="1" applyBorder="1" applyAlignment="1">
      <alignment/>
    </xf>
    <xf numFmtId="10" fontId="12" fillId="0" borderId="17" xfId="0" applyNumberFormat="1" applyFont="1" applyFill="1" applyBorder="1" applyAlignment="1">
      <alignment horizontal="center"/>
    </xf>
    <xf numFmtId="10" fontId="12" fillId="0" borderId="17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80" fontId="0" fillId="0" borderId="0" xfId="0" applyNumberFormat="1" applyFont="1" applyAlignment="1">
      <alignment/>
    </xf>
    <xf numFmtId="3" fontId="3" fillId="34" borderId="17" xfId="58" applyNumberFormat="1" applyFont="1" applyFill="1" applyBorder="1">
      <alignment/>
      <protection/>
    </xf>
    <xf numFmtId="172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10" fontId="5" fillId="0" borderId="14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13" fillId="37" borderId="21" xfId="0" applyFont="1" applyFill="1" applyBorder="1" applyAlignment="1">
      <alignment vertical="center"/>
    </xf>
    <xf numFmtId="0" fontId="10" fillId="37" borderId="22" xfId="0" applyFont="1" applyFill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right" vertical="center"/>
    </xf>
    <xf numFmtId="0" fontId="10" fillId="38" borderId="24" xfId="0" applyFont="1" applyFill="1" applyBorder="1" applyAlignment="1">
      <alignment vertical="center"/>
    </xf>
    <xf numFmtId="0" fontId="10" fillId="38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right" vertical="center"/>
    </xf>
    <xf numFmtId="0" fontId="13" fillId="38" borderId="2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38" borderId="23" xfId="0" applyFont="1" applyFill="1" applyBorder="1" applyAlignment="1">
      <alignment vertical="center"/>
    </xf>
    <xf numFmtId="0" fontId="13" fillId="38" borderId="22" xfId="0" applyFont="1" applyFill="1" applyBorder="1" applyAlignment="1">
      <alignment vertical="center" wrapText="1"/>
    </xf>
    <xf numFmtId="0" fontId="13" fillId="38" borderId="21" xfId="0" applyFont="1" applyFill="1" applyBorder="1" applyAlignment="1">
      <alignment vertical="center" wrapText="1"/>
    </xf>
    <xf numFmtId="3" fontId="13" fillId="0" borderId="23" xfId="0" applyNumberFormat="1" applyFont="1" applyBorder="1" applyAlignment="1">
      <alignment horizontal="center" vertical="center"/>
    </xf>
    <xf numFmtId="10" fontId="13" fillId="0" borderId="23" xfId="0" applyNumberFormat="1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center" vertical="center"/>
    </xf>
    <xf numFmtId="3" fontId="10" fillId="38" borderId="23" xfId="0" applyNumberFormat="1" applyFont="1" applyFill="1" applyBorder="1" applyAlignment="1">
      <alignment horizontal="center" vertical="center"/>
    </xf>
    <xf numFmtId="9" fontId="10" fillId="38" borderId="2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Alignment="1">
      <alignment/>
    </xf>
    <xf numFmtId="3" fontId="10" fillId="38" borderId="23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6" fillId="37" borderId="24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4" fontId="6" fillId="0" borderId="36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37" xfId="0" applyNumberFormat="1" applyFont="1" applyFill="1" applyBorder="1" applyAlignment="1">
      <alignment horizontal="center"/>
    </xf>
    <xf numFmtId="4" fontId="6" fillId="33" borderId="36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37" xfId="0" applyNumberFormat="1" applyFont="1" applyFill="1" applyBorder="1" applyAlignment="1">
      <alignment horizontal="center"/>
    </xf>
    <xf numFmtId="4" fontId="3" fillId="34" borderId="38" xfId="0" applyNumberFormat="1" applyFont="1" applyFill="1" applyBorder="1" applyAlignment="1">
      <alignment horizontal="center"/>
    </xf>
    <xf numFmtId="4" fontId="3" fillId="34" borderId="39" xfId="0" applyNumberFormat="1" applyFont="1" applyFill="1" applyBorder="1" applyAlignment="1">
      <alignment horizontal="center"/>
    </xf>
    <xf numFmtId="4" fontId="3" fillId="3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5" xfId="58" applyFont="1" applyFill="1" applyBorder="1" applyAlignment="1">
      <alignment horizontal="center" vertical="center" wrapText="1"/>
      <protection/>
    </xf>
    <xf numFmtId="0" fontId="3" fillId="33" borderId="26" xfId="58" applyFont="1" applyFill="1" applyBorder="1" applyAlignment="1">
      <alignment horizontal="center" vertical="center" wrapText="1"/>
      <protection/>
    </xf>
    <xf numFmtId="0" fontId="3" fillId="33" borderId="27" xfId="58" applyFont="1" applyFill="1" applyBorder="1" applyAlignment="1">
      <alignment horizontal="center" vertical="center" wrapText="1"/>
      <protection/>
    </xf>
    <xf numFmtId="0" fontId="3" fillId="33" borderId="28" xfId="58" applyFont="1" applyFill="1" applyBorder="1" applyAlignment="1">
      <alignment horizontal="center" vertical="center" wrapText="1"/>
      <protection/>
    </xf>
    <xf numFmtId="0" fontId="3" fillId="33" borderId="29" xfId="58" applyFont="1" applyFill="1" applyBorder="1" applyAlignment="1">
      <alignment horizontal="center" vertical="center" wrapText="1"/>
      <protection/>
    </xf>
    <xf numFmtId="0" fontId="3" fillId="33" borderId="30" xfId="58" applyFont="1" applyFill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3" fillId="33" borderId="48" xfId="58" applyFont="1" applyFill="1" applyBorder="1" applyAlignment="1">
      <alignment horizontal="center" vertical="center" wrapText="1"/>
      <protection/>
    </xf>
    <xf numFmtId="0" fontId="3" fillId="33" borderId="42" xfId="58" applyFont="1" applyFill="1" applyBorder="1" applyAlignment="1">
      <alignment horizontal="center" vertical="center" wrapText="1"/>
      <protection/>
    </xf>
    <xf numFmtId="0" fontId="3" fillId="33" borderId="49" xfId="58" applyFont="1" applyFill="1" applyBorder="1" applyAlignment="1">
      <alignment horizontal="center" vertical="center" wrapText="1"/>
      <protection/>
    </xf>
    <xf numFmtId="0" fontId="3" fillId="33" borderId="41" xfId="58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3" borderId="50" xfId="58" applyFont="1" applyFill="1" applyBorder="1" applyAlignment="1">
      <alignment horizontal="center" vertical="center" wrapText="1"/>
      <protection/>
    </xf>
    <xf numFmtId="0" fontId="3" fillId="33" borderId="51" xfId="58" applyFont="1" applyFill="1" applyBorder="1" applyAlignment="1">
      <alignment horizontal="center" vertical="center" wrapText="1"/>
      <protection/>
    </xf>
    <xf numFmtId="0" fontId="3" fillId="33" borderId="33" xfId="58" applyFont="1" applyFill="1" applyBorder="1" applyAlignment="1">
      <alignment horizontal="center" vertical="center" wrapText="1"/>
      <protection/>
    </xf>
    <xf numFmtId="0" fontId="3" fillId="33" borderId="23" xfId="58" applyFont="1" applyFill="1" applyBorder="1" applyAlignment="1">
      <alignment horizontal="center" vertical="center" wrapText="1"/>
      <protection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Janar  të vitit 2015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11"/>
          <c:y val="-0.04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75"/>
          <c:y val="0.48075"/>
          <c:w val="0.29075"/>
          <c:h val="0.28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Pensioni familjar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25,90%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Pensioni invalidor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13,89%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Pensioni i pleqërisë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59,42%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Pensioni ushtarak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0,58%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Pens.min.bujqësor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0,21%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'Shfrytëzuesit e pensionit'!$C$26:$C$30</c:f>
              <c:strCache/>
            </c:strRef>
          </c:cat>
          <c:val>
            <c:numRef>
              <c:f>'Shfrytëzuesit e pensionit'!$E$26:$E$30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PENSIONISTË TË RINJ DHE TË NDJERË GJATË MUAJIT JANAR TË VITIT 2015.</a:t>
            </a:r>
          </a:p>
        </c:rich>
      </c:tx>
      <c:layout>
        <c:manualLayout>
          <c:xMode val="factor"/>
          <c:yMode val="factor"/>
          <c:x val="0.123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125"/>
          <c:w val="0.96075"/>
          <c:h val="0.6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'shfr.të rinj dhe të ndjer'!$B$4:$D$4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'shfr.të rinj dhe të ndjer'!$A$7:$A$9</c:f>
              <c:strCache/>
            </c:strRef>
          </c:cat>
          <c:val>
            <c:numRef>
              <c:f>'shfr.të rinj dhe të ndjer'!$D$7:$D$9</c:f>
              <c:numCache/>
            </c:numRef>
          </c:val>
        </c:ser>
        <c:ser>
          <c:idx val="1"/>
          <c:order val="1"/>
          <c:tx>
            <c:strRef>
              <c:f>'shfr.të rinj dhe të ndjer'!$E$4:$G$4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'shfr.të rinj dhe të ndjer'!$A$7:$A$9</c:f>
              <c:strCache/>
            </c:strRef>
          </c:cat>
          <c:val>
            <c:numRef>
              <c:f>'shfr.të rinj dhe të ndjer'!$G$7:$G$9</c:f>
              <c:numCache/>
            </c:numRef>
          </c:val>
        </c:ser>
        <c:axId val="14441866"/>
        <c:axId val="62867931"/>
      </c:barChart>
      <c:catAx>
        <c:axId val="14441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2867931"/>
        <c:crosses val="autoZero"/>
        <c:auto val="1"/>
        <c:lblOffset val="100"/>
        <c:tickLblSkip val="1"/>
        <c:noMultiLvlLbl val="0"/>
      </c:catAx>
      <c:valAx>
        <c:axId val="628679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41866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75"/>
          <c:y val="0.84575"/>
          <c:w val="0.4945"/>
          <c:h val="0.106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së pensionit për muajin Janar  të vitit 2015</a:t>
            </a:r>
          </a:p>
        </c:rich>
      </c:tx>
      <c:layout>
        <c:manualLayout>
          <c:xMode val="factor"/>
          <c:yMode val="factor"/>
          <c:x val="0.0755"/>
          <c:y val="-0.00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5"/>
          <c:y val="0.4685"/>
          <c:w val="0.2867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'min.maks.'!$A$6:$A$9</c:f>
              <c:strCache/>
            </c:strRef>
          </c:cat>
          <c:val>
            <c:numRef>
              <c:f>'min.maks.'!$F$6:$F$9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22</xdr:row>
      <xdr:rowOff>76200</xdr:rowOff>
    </xdr:from>
    <xdr:to>
      <xdr:col>5</xdr:col>
      <xdr:colOff>361950</xdr:colOff>
      <xdr:row>33</xdr:row>
      <xdr:rowOff>38100</xdr:rowOff>
    </xdr:to>
    <xdr:graphicFrame>
      <xdr:nvGraphicFramePr>
        <xdr:cNvPr id="1" name="Chart 3"/>
        <xdr:cNvGraphicFramePr/>
      </xdr:nvGraphicFramePr>
      <xdr:xfrm>
        <a:off x="200025" y="5114925"/>
        <a:ext cx="52863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11</xdr:row>
      <xdr:rowOff>57150</xdr:rowOff>
    </xdr:from>
    <xdr:to>
      <xdr:col>8</xdr:col>
      <xdr:colOff>390525</xdr:colOff>
      <xdr:row>22</xdr:row>
      <xdr:rowOff>123825</xdr:rowOff>
    </xdr:to>
    <xdr:graphicFrame>
      <xdr:nvGraphicFramePr>
        <xdr:cNvPr id="1" name="Chart 5"/>
        <xdr:cNvGraphicFramePr/>
      </xdr:nvGraphicFramePr>
      <xdr:xfrm>
        <a:off x="1009650" y="2743200"/>
        <a:ext cx="53244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13</xdr:row>
      <xdr:rowOff>114300</xdr:rowOff>
    </xdr:from>
    <xdr:to>
      <xdr:col>5</xdr:col>
      <xdr:colOff>542925</xdr:colOff>
      <xdr:row>28</xdr:row>
      <xdr:rowOff>19050</xdr:rowOff>
    </xdr:to>
    <xdr:graphicFrame>
      <xdr:nvGraphicFramePr>
        <xdr:cNvPr id="1" name="Chart 3"/>
        <xdr:cNvGraphicFramePr/>
      </xdr:nvGraphicFramePr>
      <xdr:xfrm>
        <a:off x="485775" y="3000375"/>
        <a:ext cx="55149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20.421875" style="12" customWidth="1"/>
    <col min="2" max="2" width="13.57421875" style="12" customWidth="1"/>
    <col min="3" max="3" width="14.140625" style="12" customWidth="1"/>
    <col min="4" max="4" width="13.57421875" style="12" customWidth="1"/>
    <col min="5" max="5" width="15.140625" style="12" customWidth="1"/>
    <col min="6" max="6" width="19.140625" style="12" customWidth="1"/>
    <col min="7" max="7" width="14.28125" style="12" customWidth="1"/>
    <col min="8" max="8" width="12.42187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2.75" customHeight="1">
      <c r="A1" s="125" t="s">
        <v>25</v>
      </c>
      <c r="B1" s="126"/>
      <c r="C1" s="126"/>
      <c r="D1" s="126"/>
      <c r="E1" s="127"/>
    </row>
    <row r="2" spans="1:5" ht="23.25" customHeight="1">
      <c r="A2" s="128"/>
      <c r="B2" s="129"/>
      <c r="C2" s="129"/>
      <c r="D2" s="129"/>
      <c r="E2" s="130"/>
    </row>
    <row r="3" spans="1:5" ht="11.25" customHeight="1">
      <c r="A3" s="13"/>
      <c r="B3" s="13"/>
      <c r="C3" s="13"/>
      <c r="D3" s="13"/>
      <c r="E3" s="14"/>
    </row>
    <row r="4" spans="1:7" ht="35.25" customHeight="1" thickBot="1">
      <c r="A4" s="133" t="s">
        <v>26</v>
      </c>
      <c r="B4" s="133"/>
      <c r="C4" s="133"/>
      <c r="D4" s="133"/>
      <c r="E4" s="133"/>
      <c r="G4" s="62"/>
    </row>
    <row r="5" spans="1:5" ht="21" customHeight="1">
      <c r="A5" s="63" t="s">
        <v>27</v>
      </c>
      <c r="B5" s="134" t="s">
        <v>28</v>
      </c>
      <c r="C5" s="134" t="s">
        <v>29</v>
      </c>
      <c r="D5" s="134" t="s">
        <v>30</v>
      </c>
      <c r="E5" s="131" t="s">
        <v>31</v>
      </c>
    </row>
    <row r="6" spans="1:5" ht="47.25" customHeight="1">
      <c r="A6" s="3" t="s">
        <v>32</v>
      </c>
      <c r="B6" s="135"/>
      <c r="C6" s="135"/>
      <c r="D6" s="135"/>
      <c r="E6" s="132"/>
    </row>
    <row r="7" spans="1:12" ht="15">
      <c r="A7" s="56" t="s">
        <v>33</v>
      </c>
      <c r="B7" s="60">
        <v>76351</v>
      </c>
      <c r="C7" s="60">
        <v>926</v>
      </c>
      <c r="D7" s="37">
        <v>397</v>
      </c>
      <c r="E7" s="65">
        <f>SUM(B7:D7)</f>
        <v>77674</v>
      </c>
      <c r="G7" s="85"/>
      <c r="H7" s="85"/>
      <c r="I7" s="85"/>
      <c r="J7" s="85"/>
      <c r="K7" s="85"/>
      <c r="L7" s="87"/>
    </row>
    <row r="8" spans="1:11" ht="15" customHeight="1">
      <c r="A8" s="3" t="s">
        <v>34</v>
      </c>
      <c r="B8" s="15">
        <v>40959</v>
      </c>
      <c r="C8" s="15">
        <v>210</v>
      </c>
      <c r="D8" s="15">
        <v>0</v>
      </c>
      <c r="E8" s="66">
        <f>SUM(B8:D8)</f>
        <v>41169</v>
      </c>
      <c r="G8" s="85"/>
      <c r="H8" s="85"/>
      <c r="I8" s="85"/>
      <c r="J8" s="85"/>
      <c r="K8" s="85"/>
    </row>
    <row r="9" spans="1:12" ht="15">
      <c r="A9" s="56" t="s">
        <v>35</v>
      </c>
      <c r="B9" s="48">
        <v>175192</v>
      </c>
      <c r="C9" s="48">
        <v>563</v>
      </c>
      <c r="D9" s="37">
        <v>229</v>
      </c>
      <c r="E9" s="65">
        <f>SUM(B9:D9)</f>
        <v>175984</v>
      </c>
      <c r="G9" s="85"/>
      <c r="H9" s="85"/>
      <c r="I9" s="85"/>
      <c r="J9" s="85"/>
      <c r="K9" s="85"/>
      <c r="L9" s="87"/>
    </row>
    <row r="10" spans="1:12" ht="15.75" thickBot="1">
      <c r="A10" s="57" t="s">
        <v>36</v>
      </c>
      <c r="B10" s="64">
        <f>SUM(B7:B9)</f>
        <v>292502</v>
      </c>
      <c r="C10" s="64">
        <f>SUM(C7:C9)</f>
        <v>1699</v>
      </c>
      <c r="D10" s="64">
        <f>SUM(D7:D9)</f>
        <v>626</v>
      </c>
      <c r="E10" s="67">
        <f>SUM(B10:D10)</f>
        <v>294827</v>
      </c>
      <c r="F10" s="81"/>
      <c r="G10" s="85"/>
      <c r="H10" s="91"/>
      <c r="I10" s="85"/>
      <c r="J10" s="85"/>
      <c r="L10" s="87"/>
    </row>
    <row r="11" spans="1:7" ht="15.75" thickBot="1">
      <c r="A11" s="4"/>
      <c r="B11" s="59"/>
      <c r="C11" s="59"/>
      <c r="D11" s="59"/>
      <c r="E11" s="16"/>
      <c r="F11" s="61"/>
      <c r="G11" s="85"/>
    </row>
    <row r="12" spans="1:12" ht="15">
      <c r="A12" s="3" t="s">
        <v>32</v>
      </c>
      <c r="B12" s="136" t="s">
        <v>39</v>
      </c>
      <c r="C12" s="136"/>
      <c r="D12" s="137"/>
      <c r="E12" s="16"/>
      <c r="F12" s="61"/>
      <c r="G12" s="86"/>
      <c r="H12" s="84"/>
      <c r="I12" s="85"/>
      <c r="L12" s="87"/>
    </row>
    <row r="13" spans="1:8" ht="16.5" customHeight="1">
      <c r="A13" s="56" t="s">
        <v>33</v>
      </c>
      <c r="B13" s="138">
        <v>9858</v>
      </c>
      <c r="C13" s="139"/>
      <c r="D13" s="140"/>
      <c r="E13" s="16"/>
      <c r="F13" s="61"/>
      <c r="G13" s="86"/>
      <c r="H13" s="85"/>
    </row>
    <row r="14" spans="1:9" ht="15">
      <c r="A14" s="3" t="s">
        <v>34</v>
      </c>
      <c r="B14" s="141">
        <v>11192</v>
      </c>
      <c r="C14" s="142"/>
      <c r="D14" s="143"/>
      <c r="E14" s="16"/>
      <c r="F14" s="61"/>
      <c r="G14" s="61"/>
      <c r="H14" s="61"/>
      <c r="I14" s="81"/>
    </row>
    <row r="15" spans="1:11" ht="15.75" customHeight="1">
      <c r="A15" s="56" t="s">
        <v>35</v>
      </c>
      <c r="B15" s="138">
        <v>13863</v>
      </c>
      <c r="C15" s="139"/>
      <c r="D15" s="140"/>
      <c r="E15" s="17"/>
      <c r="F15" s="61"/>
      <c r="G15" s="61"/>
      <c r="H15" s="86"/>
      <c r="K15" s="87"/>
    </row>
    <row r="16" spans="1:11" ht="16.5" customHeight="1">
      <c r="A16" s="80" t="s">
        <v>37</v>
      </c>
      <c r="B16" s="141">
        <v>5528</v>
      </c>
      <c r="C16" s="142"/>
      <c r="D16" s="143"/>
      <c r="E16" s="17"/>
      <c r="F16" s="61"/>
      <c r="G16" s="120" t="s">
        <v>24</v>
      </c>
      <c r="H16" s="61"/>
      <c r="K16" s="87"/>
    </row>
    <row r="17" spans="1:12" ht="15" customHeight="1">
      <c r="A17" s="79" t="s">
        <v>38</v>
      </c>
      <c r="B17" s="138">
        <v>19719</v>
      </c>
      <c r="C17" s="139"/>
      <c r="D17" s="140"/>
      <c r="E17" s="17"/>
      <c r="F17" s="61"/>
      <c r="G17" s="61"/>
      <c r="H17" s="86"/>
      <c r="L17" s="87"/>
    </row>
    <row r="18" spans="1:11" ht="18" customHeight="1" thickBot="1">
      <c r="A18" s="57" t="s">
        <v>36</v>
      </c>
      <c r="B18" s="144">
        <v>12471</v>
      </c>
      <c r="C18" s="145"/>
      <c r="D18" s="146"/>
      <c r="E18" s="17"/>
      <c r="F18" s="61"/>
      <c r="G18" s="61"/>
      <c r="H18" s="61"/>
      <c r="K18" s="87"/>
    </row>
    <row r="19" spans="1:8" ht="15" customHeight="1">
      <c r="A19" s="61"/>
      <c r="B19" s="16"/>
      <c r="C19" s="16"/>
      <c r="D19" s="16"/>
      <c r="E19" s="17"/>
      <c r="F19" s="4"/>
      <c r="G19" s="61"/>
      <c r="H19" s="61"/>
    </row>
    <row r="20" spans="1:12" ht="15">
      <c r="A20" s="148" t="s">
        <v>40</v>
      </c>
      <c r="B20" s="149"/>
      <c r="C20" s="149"/>
      <c r="D20" s="149"/>
      <c r="E20" s="149"/>
      <c r="F20" s="96">
        <v>12471</v>
      </c>
      <c r="G20" s="61"/>
      <c r="H20" s="61"/>
      <c r="K20" s="87"/>
      <c r="L20" s="90"/>
    </row>
    <row r="21" spans="1:11" ht="12.75">
      <c r="A21" s="61"/>
      <c r="B21" s="61"/>
      <c r="C21" s="61"/>
      <c r="D21" s="61"/>
      <c r="E21" s="61"/>
      <c r="F21" s="61"/>
      <c r="G21" s="61"/>
      <c r="H21" s="61"/>
      <c r="K21" s="87"/>
    </row>
    <row r="22" spans="1:12" ht="15">
      <c r="A22" s="5" t="s">
        <v>41</v>
      </c>
      <c r="B22" s="147" t="s">
        <v>42</v>
      </c>
      <c r="C22" s="147"/>
      <c r="D22" s="147"/>
      <c r="E22" s="147"/>
      <c r="F22" s="147"/>
      <c r="G22" s="61"/>
      <c r="H22" s="61"/>
      <c r="L22" s="90"/>
    </row>
    <row r="23" spans="1:8" ht="15">
      <c r="A23" s="4"/>
      <c r="E23" s="4"/>
      <c r="F23" s="4"/>
      <c r="G23" s="61"/>
      <c r="H23" s="61"/>
    </row>
    <row r="24" spans="1:13" ht="15">
      <c r="A24" s="4"/>
      <c r="F24" s="4"/>
      <c r="G24" s="61"/>
      <c r="H24" s="61"/>
      <c r="M24" s="87"/>
    </row>
    <row r="25" spans="1:8" ht="15">
      <c r="A25" s="4"/>
      <c r="F25" s="4"/>
      <c r="G25" s="4"/>
      <c r="H25" s="61"/>
    </row>
    <row r="26" spans="1:8" ht="15">
      <c r="A26" s="4"/>
      <c r="C26" s="6" t="s">
        <v>0</v>
      </c>
      <c r="D26" s="92">
        <f>B7</f>
        <v>76351</v>
      </c>
      <c r="E26" s="7">
        <f aca="true" t="shared" si="0" ref="E26:E31">D26*100/$D$31</f>
        <v>25.89688190023302</v>
      </c>
      <c r="F26" s="4"/>
      <c r="G26" s="4"/>
      <c r="H26" s="61"/>
    </row>
    <row r="27" spans="1:10" ht="15">
      <c r="A27" s="4"/>
      <c r="C27" s="6" t="s">
        <v>1</v>
      </c>
      <c r="D27" s="92">
        <f>B8</f>
        <v>40959</v>
      </c>
      <c r="E27" s="7">
        <f t="shared" si="0"/>
        <v>13.89255393841134</v>
      </c>
      <c r="F27" s="4"/>
      <c r="G27" s="4"/>
      <c r="I27" s="20"/>
      <c r="J27" s="20"/>
    </row>
    <row r="28" spans="1:12" ht="15">
      <c r="A28" s="4"/>
      <c r="C28" s="6" t="s">
        <v>2</v>
      </c>
      <c r="D28" s="92">
        <f>B9</f>
        <v>175192</v>
      </c>
      <c r="E28" s="7">
        <f t="shared" si="0"/>
        <v>59.421966102154826</v>
      </c>
      <c r="F28" s="4"/>
      <c r="G28" s="4"/>
      <c r="I28" s="20"/>
      <c r="J28" s="58"/>
      <c r="K28" s="20"/>
      <c r="L28" s="20"/>
    </row>
    <row r="29" spans="1:10" ht="15">
      <c r="A29" s="4"/>
      <c r="B29" s="4"/>
      <c r="C29" s="8" t="s">
        <v>4</v>
      </c>
      <c r="D29" s="37">
        <f>C10</f>
        <v>1699</v>
      </c>
      <c r="E29" s="7">
        <f t="shared" si="0"/>
        <v>0.5762701516482548</v>
      </c>
      <c r="F29" s="4"/>
      <c r="G29" s="4"/>
      <c r="I29" s="20"/>
      <c r="J29" s="58"/>
    </row>
    <row r="30" spans="1:10" ht="15">
      <c r="A30" s="4"/>
      <c r="B30" s="4"/>
      <c r="C30" s="8" t="s">
        <v>5</v>
      </c>
      <c r="D30" s="37">
        <f>D10</f>
        <v>626</v>
      </c>
      <c r="E30" s="7">
        <f t="shared" si="0"/>
        <v>0.21232790755256473</v>
      </c>
      <c r="F30" s="4"/>
      <c r="G30" s="4"/>
      <c r="I30" s="20"/>
      <c r="J30" s="20"/>
    </row>
    <row r="31" spans="1:7" ht="15">
      <c r="A31" s="4"/>
      <c r="B31" s="4"/>
      <c r="C31" s="8" t="s">
        <v>6</v>
      </c>
      <c r="D31" s="93">
        <f>SUM(D26:D30)</f>
        <v>294827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ht="7.5" customHeight="1" hidden="1"/>
    <row r="36" spans="1:7" ht="40.5" customHeight="1">
      <c r="A36" s="122"/>
      <c r="B36" s="122"/>
      <c r="C36" s="122"/>
      <c r="D36" s="122"/>
      <c r="E36" s="122"/>
      <c r="F36" s="122"/>
      <c r="G36" s="122"/>
    </row>
  </sheetData>
  <sheetProtection password="CB24" sheet="1" formatCells="0" formatColumns="0" formatRows="0" insertColumns="0" insertRows="0" insertHyperlinks="0" deleteColumns="0" deleteRows="0" sort="0" autoFilter="0" pivotTables="0"/>
  <mergeCells count="15">
    <mergeCell ref="B12:D12"/>
    <mergeCell ref="B13:D13"/>
    <mergeCell ref="B14:D14"/>
    <mergeCell ref="B15:D15"/>
    <mergeCell ref="B18:D18"/>
    <mergeCell ref="B22:F22"/>
    <mergeCell ref="A20:E20"/>
    <mergeCell ref="B17:D17"/>
    <mergeCell ref="B16:D16"/>
    <mergeCell ref="A1:E2"/>
    <mergeCell ref="E5:E6"/>
    <mergeCell ref="A4:E4"/>
    <mergeCell ref="D5:D6"/>
    <mergeCell ref="C5:C6"/>
    <mergeCell ref="B5:B6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23.8515625" style="0" customWidth="1"/>
    <col min="2" max="3" width="8.8515625" style="0" customWidth="1"/>
    <col min="4" max="4" width="9.28125" style="0" customWidth="1"/>
    <col min="5" max="5" width="9.7109375" style="0" customWidth="1"/>
    <col min="6" max="6" width="8.57421875" style="0" customWidth="1"/>
    <col min="7" max="7" width="9.00390625" style="0" customWidth="1"/>
    <col min="8" max="8" width="11.00390625" style="0" customWidth="1"/>
    <col min="9" max="9" width="12.421875" style="0" customWidth="1"/>
  </cols>
  <sheetData>
    <row r="1" spans="1:11" ht="15" customHeight="1">
      <c r="A1" s="125" t="s">
        <v>90</v>
      </c>
      <c r="B1" s="126"/>
      <c r="C1" s="126"/>
      <c r="D1" s="126"/>
      <c r="E1" s="126"/>
      <c r="F1" s="126"/>
      <c r="G1" s="126"/>
      <c r="H1" s="126"/>
      <c r="I1" s="127"/>
      <c r="J1" s="2"/>
      <c r="K1" s="2"/>
    </row>
    <row r="2" spans="1:11" ht="26.25" customHeight="1">
      <c r="A2" s="128"/>
      <c r="B2" s="129"/>
      <c r="C2" s="129"/>
      <c r="D2" s="129"/>
      <c r="E2" s="129"/>
      <c r="F2" s="129"/>
      <c r="G2" s="129"/>
      <c r="H2" s="129"/>
      <c r="I2" s="130"/>
      <c r="J2" s="2"/>
      <c r="K2" s="2"/>
    </row>
    <row r="3" spans="1:11" ht="36" customHeight="1" thickBot="1">
      <c r="A3" s="159" t="s">
        <v>43</v>
      </c>
      <c r="B3" s="159"/>
      <c r="C3" s="159"/>
      <c r="D3" s="159"/>
      <c r="E3" s="159"/>
      <c r="F3" s="159"/>
      <c r="G3" s="159"/>
      <c r="H3" s="159"/>
      <c r="I3" s="159"/>
      <c r="J3" s="10"/>
      <c r="K3" s="10"/>
    </row>
    <row r="4" spans="1:11" ht="15" customHeight="1">
      <c r="A4" s="164" t="s">
        <v>91</v>
      </c>
      <c r="B4" s="153" t="s">
        <v>48</v>
      </c>
      <c r="C4" s="154"/>
      <c r="D4" s="155"/>
      <c r="E4" s="156" t="s">
        <v>49</v>
      </c>
      <c r="F4" s="157"/>
      <c r="G4" s="158"/>
      <c r="H4" s="42" t="s">
        <v>50</v>
      </c>
      <c r="I4" s="169" t="s">
        <v>51</v>
      </c>
      <c r="J4" s="2"/>
      <c r="K4" s="2"/>
    </row>
    <row r="5" spans="1:9" ht="25.5" customHeight="1">
      <c r="A5" s="165"/>
      <c r="B5" s="11" t="s">
        <v>52</v>
      </c>
      <c r="C5" s="11" t="s">
        <v>53</v>
      </c>
      <c r="D5" s="11" t="s">
        <v>47</v>
      </c>
      <c r="E5" s="11" t="s">
        <v>52</v>
      </c>
      <c r="F5" s="11" t="s">
        <v>53</v>
      </c>
      <c r="G5" s="11" t="s">
        <v>47</v>
      </c>
      <c r="H5" s="39" t="s">
        <v>3</v>
      </c>
      <c r="I5" s="170"/>
    </row>
    <row r="6" spans="1:9" ht="15">
      <c r="A6" s="24">
        <v>0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3">
        <v>8</v>
      </c>
    </row>
    <row r="7" spans="1:9" ht="15">
      <c r="A7" s="44" t="s">
        <v>44</v>
      </c>
      <c r="B7" s="9">
        <v>282</v>
      </c>
      <c r="C7" s="9">
        <v>21</v>
      </c>
      <c r="D7" s="25">
        <f>SUM(B7:C7)</f>
        <v>303</v>
      </c>
      <c r="E7" s="9">
        <v>508</v>
      </c>
      <c r="F7" s="9">
        <v>13</v>
      </c>
      <c r="G7" s="9">
        <f>E7+F7</f>
        <v>521</v>
      </c>
      <c r="H7" s="41">
        <f>D7-G7</f>
        <v>-218</v>
      </c>
      <c r="I7" s="35">
        <v>158</v>
      </c>
    </row>
    <row r="8" spans="1:9" ht="15">
      <c r="A8" s="3" t="s">
        <v>45</v>
      </c>
      <c r="B8" s="26">
        <v>74</v>
      </c>
      <c r="C8" s="26">
        <v>33</v>
      </c>
      <c r="D8" s="26">
        <f>SUM(B8:C8)</f>
        <v>107</v>
      </c>
      <c r="E8" s="26">
        <v>209</v>
      </c>
      <c r="F8" s="26">
        <v>71</v>
      </c>
      <c r="G8" s="88">
        <f>E8+F8</f>
        <v>280</v>
      </c>
      <c r="H8" s="27">
        <f>D8-G8</f>
        <v>-173</v>
      </c>
      <c r="I8" s="36">
        <v>39</v>
      </c>
    </row>
    <row r="9" spans="1:9" ht="15">
      <c r="A9" s="44" t="s">
        <v>46</v>
      </c>
      <c r="B9" s="9">
        <v>500</v>
      </c>
      <c r="C9" s="9">
        <v>304</v>
      </c>
      <c r="D9" s="25">
        <f>SUM(B9:C9)</f>
        <v>804</v>
      </c>
      <c r="E9" s="9">
        <v>623</v>
      </c>
      <c r="F9" s="9">
        <v>188</v>
      </c>
      <c r="G9" s="9">
        <f>E9+F9</f>
        <v>811</v>
      </c>
      <c r="H9" s="41">
        <f>D9-G9</f>
        <v>-7</v>
      </c>
      <c r="I9" s="35">
        <v>149</v>
      </c>
    </row>
    <row r="10" spans="1:9" ht="15.75" thickBot="1">
      <c r="A10" s="38" t="s">
        <v>47</v>
      </c>
      <c r="B10" s="45">
        <f>SUM(B7:B9)</f>
        <v>856</v>
      </c>
      <c r="C10" s="45">
        <f>SUM(C7:C9)</f>
        <v>358</v>
      </c>
      <c r="D10" s="45">
        <f>SUM(B10:C10)</f>
        <v>1214</v>
      </c>
      <c r="E10" s="45">
        <f>SUM(E7:E9)</f>
        <v>1340</v>
      </c>
      <c r="F10" s="45">
        <f>SUM(F7:F9)</f>
        <v>272</v>
      </c>
      <c r="G10" s="45">
        <f>SUM(E10:F10)</f>
        <v>1612</v>
      </c>
      <c r="H10" s="46">
        <f>D10-G10</f>
        <v>-398</v>
      </c>
      <c r="I10" s="47">
        <f>SUM(I7:I9)</f>
        <v>346</v>
      </c>
    </row>
    <row r="11" spans="1:9" ht="18" customHeight="1">
      <c r="A11" s="163" t="s">
        <v>54</v>
      </c>
      <c r="B11" s="163"/>
      <c r="C11" s="163"/>
      <c r="D11" s="163"/>
      <c r="E11" s="163"/>
      <c r="F11" s="163"/>
      <c r="G11" s="163"/>
      <c r="H11" s="163"/>
      <c r="I11" s="163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3.5" thickBot="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.75" thickBot="1">
      <c r="A24" s="12"/>
      <c r="B24" s="160" t="s">
        <v>55</v>
      </c>
      <c r="C24" s="161"/>
      <c r="D24" s="161"/>
      <c r="E24" s="161"/>
      <c r="F24" s="161"/>
      <c r="G24" s="162"/>
      <c r="H24" s="12"/>
      <c r="I24" s="12"/>
    </row>
    <row r="25" spans="1:9" ht="15.75" thickBot="1">
      <c r="A25" s="53" t="s">
        <v>56</v>
      </c>
      <c r="B25" s="53"/>
      <c r="C25" s="53"/>
      <c r="D25" s="53"/>
      <c r="E25" s="53"/>
      <c r="F25" s="53"/>
      <c r="G25" s="53"/>
      <c r="H25" s="53"/>
      <c r="I25" s="53"/>
    </row>
    <row r="26" spans="1:9" ht="15">
      <c r="A26" s="70" t="s">
        <v>57</v>
      </c>
      <c r="B26" s="71" t="s">
        <v>8</v>
      </c>
      <c r="C26" s="71" t="s">
        <v>9</v>
      </c>
      <c r="D26" s="71" t="s">
        <v>10</v>
      </c>
      <c r="E26" s="71" t="s">
        <v>11</v>
      </c>
      <c r="F26" s="71" t="s">
        <v>12</v>
      </c>
      <c r="G26" s="71" t="s">
        <v>13</v>
      </c>
      <c r="H26" s="71" t="s">
        <v>14</v>
      </c>
      <c r="I26" s="72" t="s">
        <v>15</v>
      </c>
    </row>
    <row r="27" spans="1:9" ht="15.75" thickBot="1">
      <c r="A27" s="73" t="s">
        <v>58</v>
      </c>
      <c r="B27" s="55">
        <v>0.0048</v>
      </c>
      <c r="C27" s="55">
        <v>0.0218</v>
      </c>
      <c r="D27" s="55">
        <v>0.0064</v>
      </c>
      <c r="E27" s="55">
        <v>0.0104</v>
      </c>
      <c r="F27" s="55">
        <v>0.13</v>
      </c>
      <c r="G27" s="94">
        <v>0.0765</v>
      </c>
      <c r="H27" s="94">
        <v>0.035</v>
      </c>
      <c r="I27" s="95">
        <v>0.0202</v>
      </c>
    </row>
    <row r="28" spans="1:9" ht="15" customHeight="1">
      <c r="A28" s="70" t="s">
        <v>57</v>
      </c>
      <c r="B28" s="54" t="s">
        <v>16</v>
      </c>
      <c r="C28" s="54" t="s">
        <v>17</v>
      </c>
      <c r="D28" s="54" t="s">
        <v>18</v>
      </c>
      <c r="E28" s="54" t="s">
        <v>19</v>
      </c>
      <c r="F28" s="54" t="s">
        <v>20</v>
      </c>
      <c r="G28" s="54" t="s">
        <v>21</v>
      </c>
      <c r="H28" s="54" t="s">
        <v>7</v>
      </c>
      <c r="I28" s="74" t="s">
        <v>22</v>
      </c>
    </row>
    <row r="29" spans="1:16" ht="15" customHeight="1" thickBot="1">
      <c r="A29" s="73" t="s">
        <v>58</v>
      </c>
      <c r="B29" s="75">
        <v>0.003</v>
      </c>
      <c r="C29" s="75">
        <v>0.011</v>
      </c>
      <c r="D29" s="75">
        <v>0.0075</v>
      </c>
      <c r="E29" s="76">
        <v>0.021</v>
      </c>
      <c r="F29" s="77">
        <v>0.0031</v>
      </c>
      <c r="G29" s="77">
        <v>0.014</v>
      </c>
      <c r="H29" s="77">
        <v>0.0115</v>
      </c>
      <c r="I29" s="78">
        <v>0.0075</v>
      </c>
      <c r="J29" s="49"/>
      <c r="K29" s="49"/>
      <c r="L29" s="49"/>
      <c r="M29" s="50"/>
      <c r="N29" s="52"/>
      <c r="O29" s="52"/>
      <c r="P29" s="52"/>
    </row>
    <row r="30" spans="1:15" ht="30.75" customHeight="1" thickBot="1">
      <c r="A30" s="166" t="s">
        <v>59</v>
      </c>
      <c r="B30" s="167"/>
      <c r="C30" s="167"/>
      <c r="D30" s="167"/>
      <c r="E30" s="167"/>
      <c r="F30" s="167"/>
      <c r="G30" s="167"/>
      <c r="H30" s="167"/>
      <c r="I30" s="168"/>
      <c r="J30" s="49"/>
      <c r="K30" s="49"/>
      <c r="L30" s="50"/>
      <c r="M30" s="51"/>
      <c r="N30" s="51"/>
      <c r="O30" s="89"/>
    </row>
    <row r="31" spans="1:9" ht="12.75">
      <c r="A31" s="150"/>
      <c r="B31" s="151"/>
      <c r="C31" s="151"/>
      <c r="D31" s="151"/>
      <c r="E31" s="151"/>
      <c r="F31" s="151"/>
      <c r="G31" s="151"/>
      <c r="H31" s="151"/>
      <c r="I31" s="151"/>
    </row>
    <row r="32" spans="1:9" ht="12.75">
      <c r="A32" s="152"/>
      <c r="B32" s="152"/>
      <c r="C32" s="152"/>
      <c r="D32" s="152"/>
      <c r="E32" s="152"/>
      <c r="F32" s="152"/>
      <c r="G32" s="152"/>
      <c r="H32" s="152"/>
      <c r="I32" s="152"/>
    </row>
    <row r="33" spans="1:9" ht="12.7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2.7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2.7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2.7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2.75">
      <c r="A39" s="28"/>
      <c r="B39" s="28"/>
      <c r="C39" s="28"/>
      <c r="D39" s="28"/>
      <c r="E39" s="28"/>
      <c r="F39" s="28"/>
      <c r="G39" s="28"/>
      <c r="H39" s="28"/>
      <c r="I39" s="28"/>
    </row>
  </sheetData>
  <sheetProtection password="CB24" sheet="1" formatCells="0" formatColumns="0" formatRows="0" insertColumns="0" insertRows="0" insertHyperlinks="0" deleteColumns="0" deleteRows="0" sort="0" autoFilter="0" pivotTables="0"/>
  <mergeCells count="10">
    <mergeCell ref="A31:I32"/>
    <mergeCell ref="A1:I2"/>
    <mergeCell ref="B4:D4"/>
    <mergeCell ref="E4:G4"/>
    <mergeCell ref="A3:I3"/>
    <mergeCell ref="B24:G24"/>
    <mergeCell ref="A11:I11"/>
    <mergeCell ref="A4:A5"/>
    <mergeCell ref="A30:I30"/>
    <mergeCell ref="I4:I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32.8515625" style="12" customWidth="1"/>
    <col min="2" max="2" width="11.421875" style="12" customWidth="1"/>
    <col min="3" max="3" width="14.00390625" style="12" customWidth="1"/>
    <col min="4" max="4" width="11.57421875" style="12" customWidth="1"/>
    <col min="5" max="5" width="12.00390625" style="12" customWidth="1"/>
    <col min="6" max="6" width="12.28125" style="12" customWidth="1"/>
    <col min="7" max="7" width="9.140625" style="12" customWidth="1"/>
    <col min="8" max="8" width="8.57421875" style="12" customWidth="1"/>
    <col min="9" max="9" width="2.8515625" style="12" hidden="1" customWidth="1"/>
    <col min="10" max="10" width="3.57421875" style="12" customWidth="1"/>
    <col min="11" max="16384" width="9.140625" style="12" customWidth="1"/>
  </cols>
  <sheetData>
    <row r="1" spans="1:7" ht="15" customHeight="1">
      <c r="A1" s="171" t="s">
        <v>60</v>
      </c>
      <c r="B1" s="172"/>
      <c r="C1" s="172"/>
      <c r="D1" s="172"/>
      <c r="E1" s="172"/>
      <c r="F1" s="173"/>
      <c r="G1" s="1"/>
    </row>
    <row r="2" spans="1:7" ht="27.75" customHeight="1">
      <c r="A2" s="174"/>
      <c r="B2" s="175"/>
      <c r="C2" s="175"/>
      <c r="D2" s="175"/>
      <c r="E2" s="175"/>
      <c r="F2" s="176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77" t="s">
        <v>61</v>
      </c>
      <c r="B4" s="177"/>
      <c r="C4" s="177"/>
      <c r="D4" s="177"/>
      <c r="E4" s="177"/>
      <c r="F4" s="177"/>
      <c r="G4" s="1"/>
    </row>
    <row r="5" spans="1:7" ht="28.5" customHeight="1">
      <c r="A5" s="33" t="s">
        <v>62</v>
      </c>
      <c r="B5" s="29" t="s">
        <v>67</v>
      </c>
      <c r="C5" s="29" t="s">
        <v>68</v>
      </c>
      <c r="D5" s="29" t="s">
        <v>69</v>
      </c>
      <c r="E5" s="29" t="s">
        <v>47</v>
      </c>
      <c r="F5" s="30" t="s">
        <v>70</v>
      </c>
      <c r="G5" s="20"/>
    </row>
    <row r="6" spans="1:7" ht="19.5" customHeight="1">
      <c r="A6" s="56" t="s">
        <v>63</v>
      </c>
      <c r="B6" s="37">
        <v>8692</v>
      </c>
      <c r="C6" s="37">
        <v>2967</v>
      </c>
      <c r="D6" s="37">
        <v>10865</v>
      </c>
      <c r="E6" s="68">
        <f>SUM(B6:D6)</f>
        <v>22524</v>
      </c>
      <c r="F6" s="31">
        <f>E6/$E$10*100</f>
        <v>7.700460167793724</v>
      </c>
      <c r="G6" s="20"/>
    </row>
    <row r="7" spans="1:7" ht="15">
      <c r="A7" s="3" t="s">
        <v>64</v>
      </c>
      <c r="B7" s="69">
        <v>38411</v>
      </c>
      <c r="C7" s="69">
        <v>14287</v>
      </c>
      <c r="D7" s="69">
        <v>29647</v>
      </c>
      <c r="E7" s="69">
        <f>SUM(B7:D7)</f>
        <v>82345</v>
      </c>
      <c r="F7" s="32">
        <f>E7/$E$10*100</f>
        <v>28.151944260210186</v>
      </c>
      <c r="G7" s="20"/>
    </row>
    <row r="8" spans="1:7" ht="15">
      <c r="A8" s="56" t="s">
        <v>65</v>
      </c>
      <c r="B8" s="68">
        <v>29132</v>
      </c>
      <c r="C8" s="68">
        <v>23649</v>
      </c>
      <c r="D8" s="68">
        <v>133194</v>
      </c>
      <c r="E8" s="68">
        <f>SUM(B8:D8)</f>
        <v>185975</v>
      </c>
      <c r="F8" s="31">
        <f>E8/$E$10*100</f>
        <v>63.580761840944675</v>
      </c>
      <c r="G8" s="20"/>
    </row>
    <row r="9" spans="1:7" ht="15">
      <c r="A9" s="3" t="s">
        <v>66</v>
      </c>
      <c r="B9" s="69">
        <v>116</v>
      </c>
      <c r="C9" s="69">
        <v>56</v>
      </c>
      <c r="D9" s="69">
        <v>1486</v>
      </c>
      <c r="E9" s="69">
        <f>SUM(B9:D9)</f>
        <v>1658</v>
      </c>
      <c r="F9" s="32">
        <f>E9/$E$10*100</f>
        <v>0.5668337310514115</v>
      </c>
      <c r="G9" s="20"/>
    </row>
    <row r="10" spans="1:7" ht="18.75" thickBot="1">
      <c r="A10" s="34" t="s">
        <v>47</v>
      </c>
      <c r="B10" s="82">
        <f>SUM(B6:B9)</f>
        <v>76351</v>
      </c>
      <c r="C10" s="82">
        <f>SUM(C6:C9)</f>
        <v>40959</v>
      </c>
      <c r="D10" s="82">
        <f>SUM(D6:D9)</f>
        <v>175192</v>
      </c>
      <c r="E10" s="82">
        <f>SUM(E6:E9)</f>
        <v>292502</v>
      </c>
      <c r="F10" s="83">
        <f>SUM(F6:F9)</f>
        <v>100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2.75">
      <c r="A12" s="20"/>
      <c r="B12" s="20"/>
      <c r="C12" s="20"/>
      <c r="D12" s="20"/>
      <c r="E12" s="20"/>
      <c r="F12" s="20"/>
      <c r="G12" s="20"/>
    </row>
    <row r="13" spans="1:7" ht="15">
      <c r="A13" s="178" t="s">
        <v>71</v>
      </c>
      <c r="B13" s="178"/>
      <c r="C13" s="178"/>
      <c r="D13" s="178"/>
      <c r="E13" s="178"/>
      <c r="F13" s="178"/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B24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3:F13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7.00390625" style="0" customWidth="1"/>
    <col min="2" max="2" width="21.421875" style="0" customWidth="1"/>
    <col min="3" max="3" width="12.8515625" style="0" customWidth="1"/>
    <col min="4" max="4" width="14.7109375" style="0" customWidth="1"/>
    <col min="5" max="5" width="15.57421875" style="0" customWidth="1"/>
  </cols>
  <sheetData>
    <row r="1" spans="1:5" ht="12.75" customHeight="1">
      <c r="A1" s="179" t="s">
        <v>72</v>
      </c>
      <c r="B1" s="180"/>
      <c r="C1" s="180"/>
      <c r="D1" s="180"/>
      <c r="E1" s="181"/>
    </row>
    <row r="2" spans="1:5" ht="12.75" customHeight="1">
      <c r="A2" s="182"/>
      <c r="B2" s="183"/>
      <c r="C2" s="183"/>
      <c r="D2" s="183"/>
      <c r="E2" s="184"/>
    </row>
    <row r="3" spans="1:5" ht="15" customHeight="1" thickBot="1">
      <c r="A3" s="185"/>
      <c r="B3" s="186"/>
      <c r="C3" s="186"/>
      <c r="D3" s="186"/>
      <c r="E3" s="187"/>
    </row>
    <row r="4" ht="13.5" thickBot="1"/>
    <row r="5" spans="2:5" ht="18.75" thickBot="1">
      <c r="B5" s="97" t="s">
        <v>73</v>
      </c>
      <c r="C5" s="98"/>
      <c r="D5" s="98"/>
      <c r="E5" s="98"/>
    </row>
    <row r="6" spans="2:5" ht="35.25" customHeight="1" thickBot="1">
      <c r="B6" s="188" t="s">
        <v>80</v>
      </c>
      <c r="C6" s="99" t="s">
        <v>74</v>
      </c>
      <c r="D6" s="99" t="s">
        <v>70</v>
      </c>
      <c r="E6" s="99" t="s">
        <v>75</v>
      </c>
    </row>
    <row r="7" spans="2:5" ht="18.75" thickBot="1">
      <c r="B7" s="189"/>
      <c r="C7" s="99"/>
      <c r="D7" s="99"/>
      <c r="E7" s="99"/>
    </row>
    <row r="8" spans="2:9" ht="18.75" thickBot="1">
      <c r="B8" s="100" t="s">
        <v>76</v>
      </c>
      <c r="C8" s="110">
        <v>3946</v>
      </c>
      <c r="D8" s="111">
        <f>C8/$C$11</f>
        <v>0.1616881786519156</v>
      </c>
      <c r="E8" s="112">
        <v>9731</v>
      </c>
      <c r="G8" s="116"/>
      <c r="H8" s="117"/>
      <c r="I8" s="118"/>
    </row>
    <row r="9" spans="2:9" ht="18.75" thickBot="1">
      <c r="B9" s="100" t="s">
        <v>77</v>
      </c>
      <c r="C9" s="110">
        <v>5780</v>
      </c>
      <c r="D9" s="111">
        <f>C9/$C$11</f>
        <v>0.23683671378815815</v>
      </c>
      <c r="E9" s="112">
        <v>9500</v>
      </c>
      <c r="G9" s="116"/>
      <c r="H9" s="117"/>
      <c r="I9" s="118"/>
    </row>
    <row r="10" spans="2:9" ht="18.75" thickBot="1">
      <c r="B10" s="100" t="s">
        <v>78</v>
      </c>
      <c r="C10" s="110">
        <v>14679</v>
      </c>
      <c r="D10" s="111">
        <f>C10/$C$11</f>
        <v>0.6014751075599263</v>
      </c>
      <c r="E10" s="112">
        <v>9204</v>
      </c>
      <c r="G10" s="116"/>
      <c r="H10" s="117"/>
      <c r="I10" s="118"/>
    </row>
    <row r="11" spans="2:8" ht="18.75" thickBot="1">
      <c r="B11" s="102" t="s">
        <v>47</v>
      </c>
      <c r="C11" s="113">
        <f>SUM(C8:C10)</f>
        <v>24405</v>
      </c>
      <c r="D11" s="114">
        <f>SUM(D8:D10)</f>
        <v>1</v>
      </c>
      <c r="E11" s="103" t="s">
        <v>23</v>
      </c>
      <c r="G11" s="116"/>
      <c r="H11" s="119"/>
    </row>
    <row r="12" spans="2:5" ht="18.75" thickBot="1">
      <c r="B12" s="123" t="s">
        <v>79</v>
      </c>
      <c r="C12" s="99"/>
      <c r="D12" s="99"/>
      <c r="E12" s="99"/>
    </row>
    <row r="13" spans="2:10" ht="35.25" customHeight="1" thickBot="1">
      <c r="B13" s="188" t="s">
        <v>81</v>
      </c>
      <c r="C13" s="99" t="s">
        <v>74</v>
      </c>
      <c r="D13" s="99" t="s">
        <v>70</v>
      </c>
      <c r="E13" s="99" t="s">
        <v>75</v>
      </c>
      <c r="I13" s="97"/>
      <c r="J13" s="98"/>
    </row>
    <row r="14" spans="2:5" ht="18.75" thickBot="1">
      <c r="B14" s="189"/>
      <c r="C14" s="115"/>
      <c r="D14" s="99"/>
      <c r="E14" s="99"/>
    </row>
    <row r="15" spans="2:9" ht="18.75" thickBot="1">
      <c r="B15" s="100" t="s">
        <v>76</v>
      </c>
      <c r="C15" s="99">
        <v>759</v>
      </c>
      <c r="D15" s="111">
        <f>C15/$C$18</f>
        <v>0.08601541251133273</v>
      </c>
      <c r="E15" s="112">
        <v>8220</v>
      </c>
      <c r="H15" s="117"/>
      <c r="I15" s="118"/>
    </row>
    <row r="16" spans="2:9" ht="18.75" thickBot="1">
      <c r="B16" s="100" t="s">
        <v>77</v>
      </c>
      <c r="C16" s="110">
        <v>1703</v>
      </c>
      <c r="D16" s="111">
        <f>C16/$C$18</f>
        <v>0.19299637352674523</v>
      </c>
      <c r="E16" s="112">
        <v>7692</v>
      </c>
      <c r="G16" s="116"/>
      <c r="H16" s="117"/>
      <c r="I16" s="118"/>
    </row>
    <row r="17" spans="2:9" ht="18.75" thickBot="1">
      <c r="B17" s="100" t="s">
        <v>78</v>
      </c>
      <c r="C17" s="110">
        <v>6362</v>
      </c>
      <c r="D17" s="111">
        <f>C17/$C$18</f>
        <v>0.720988213961922</v>
      </c>
      <c r="E17" s="112">
        <v>7162</v>
      </c>
      <c r="G17" s="116"/>
      <c r="H17" s="117"/>
      <c r="I17" s="118"/>
    </row>
    <row r="18" spans="2:8" ht="18.75" thickBot="1">
      <c r="B18" s="102" t="s">
        <v>47</v>
      </c>
      <c r="C18" s="113">
        <f>SUM(C15:C17)</f>
        <v>8824</v>
      </c>
      <c r="D18" s="114">
        <f>SUM(D15:D17)</f>
        <v>1</v>
      </c>
      <c r="E18" s="103" t="s">
        <v>23</v>
      </c>
      <c r="G18" s="116"/>
      <c r="H18" s="119"/>
    </row>
    <row r="19" spans="2:5" ht="18.75" thickBot="1">
      <c r="B19" s="123" t="s">
        <v>79</v>
      </c>
      <c r="C19" s="99"/>
      <c r="D19" s="99"/>
      <c r="E19" s="99"/>
    </row>
    <row r="20" spans="2:5" ht="35.25" customHeight="1" thickBot="1">
      <c r="B20" s="188" t="s">
        <v>82</v>
      </c>
      <c r="C20" s="99" t="s">
        <v>74</v>
      </c>
      <c r="D20" s="99" t="s">
        <v>70</v>
      </c>
      <c r="E20" s="99" t="s">
        <v>75</v>
      </c>
    </row>
    <row r="21" spans="2:5" ht="18.75" thickBot="1">
      <c r="B21" s="189"/>
      <c r="C21" s="99"/>
      <c r="D21" s="99"/>
      <c r="E21" s="99"/>
    </row>
    <row r="22" spans="2:9" ht="18.75" thickBot="1">
      <c r="B22" s="100" t="s">
        <v>76</v>
      </c>
      <c r="C22" s="110">
        <v>4175</v>
      </c>
      <c r="D22" s="111">
        <f>C22/$C$25</f>
        <v>0.11690420855150785</v>
      </c>
      <c r="E22" s="112">
        <v>8729</v>
      </c>
      <c r="G22" s="116"/>
      <c r="H22" s="117"/>
      <c r="I22" s="118"/>
    </row>
    <row r="23" spans="2:9" ht="18.75" thickBot="1">
      <c r="B23" s="100" t="s">
        <v>77</v>
      </c>
      <c r="C23" s="110">
        <v>7118</v>
      </c>
      <c r="D23" s="111">
        <f>C23/$C$25</f>
        <v>0.1993111752023073</v>
      </c>
      <c r="E23" s="112">
        <v>8174</v>
      </c>
      <c r="G23" s="116"/>
      <c r="H23" s="117"/>
      <c r="I23" s="118"/>
    </row>
    <row r="24" spans="2:9" ht="18.75" thickBot="1">
      <c r="B24" s="100" t="s">
        <v>78</v>
      </c>
      <c r="C24" s="110">
        <v>24420</v>
      </c>
      <c r="D24" s="111">
        <f>C24/$C$25</f>
        <v>0.6837846162461849</v>
      </c>
      <c r="E24" s="112">
        <v>7620</v>
      </c>
      <c r="G24" s="116"/>
      <c r="H24" s="117"/>
      <c r="I24" s="118"/>
    </row>
    <row r="25" spans="2:8" ht="18.75" thickBot="1">
      <c r="B25" s="102" t="s">
        <v>47</v>
      </c>
      <c r="C25" s="113">
        <f>SUM(C22:C24)</f>
        <v>35713</v>
      </c>
      <c r="D25" s="114">
        <f>SUM(D22:D24)</f>
        <v>1</v>
      </c>
      <c r="E25" s="103" t="s">
        <v>23</v>
      </c>
      <c r="G25" s="116"/>
      <c r="H25" s="119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B24" sheet="1"/>
  <mergeCells count="4">
    <mergeCell ref="A1:E3"/>
    <mergeCell ref="B6:B7"/>
    <mergeCell ref="B13:B14"/>
    <mergeCell ref="B20:B2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31.421875" style="0" customWidth="1"/>
    <col min="2" max="2" width="11.421875" style="0" customWidth="1"/>
    <col min="3" max="3" width="14.7109375" style="0" customWidth="1"/>
    <col min="4" max="4" width="14.140625" style="0" customWidth="1"/>
    <col min="5" max="5" width="13.140625" style="0" customWidth="1"/>
    <col min="6" max="6" width="10.8515625" style="0" customWidth="1"/>
  </cols>
  <sheetData>
    <row r="1" spans="1:6" ht="16.5" customHeight="1">
      <c r="A1" s="190" t="s">
        <v>83</v>
      </c>
      <c r="B1" s="191"/>
      <c r="C1" s="191"/>
      <c r="D1" s="191"/>
      <c r="E1" s="191"/>
      <c r="F1" s="192"/>
    </row>
    <row r="2" spans="1:6" ht="20.25" customHeight="1" thickBot="1">
      <c r="A2" s="193"/>
      <c r="B2" s="194"/>
      <c r="C2" s="194"/>
      <c r="D2" s="194"/>
      <c r="E2" s="194"/>
      <c r="F2" s="195"/>
    </row>
    <row r="3" ht="15.75" customHeight="1" thickBot="1"/>
    <row r="4" spans="1:6" ht="34.5" customHeight="1" thickBot="1">
      <c r="A4" s="109" t="s">
        <v>84</v>
      </c>
      <c r="B4" s="108" t="s">
        <v>85</v>
      </c>
      <c r="C4" s="105" t="s">
        <v>33</v>
      </c>
      <c r="D4" s="105" t="s">
        <v>34</v>
      </c>
      <c r="E4" s="105" t="s">
        <v>35</v>
      </c>
      <c r="F4" s="105" t="s">
        <v>47</v>
      </c>
    </row>
    <row r="5" spans="1:6" ht="18.75" thickBot="1">
      <c r="A5" s="124" t="s">
        <v>86</v>
      </c>
      <c r="B5" s="101">
        <v>37773</v>
      </c>
      <c r="C5" s="106">
        <v>10</v>
      </c>
      <c r="D5" s="106">
        <v>10</v>
      </c>
      <c r="E5" s="106">
        <v>208</v>
      </c>
      <c r="F5" s="104">
        <f>SUM(C5:E5)</f>
        <v>228</v>
      </c>
    </row>
    <row r="6" spans="1:6" ht="18.75" thickBot="1">
      <c r="A6" s="124" t="s">
        <v>87</v>
      </c>
      <c r="B6" s="101">
        <v>35062</v>
      </c>
      <c r="C6" s="106">
        <v>19</v>
      </c>
      <c r="D6" s="106">
        <v>2</v>
      </c>
      <c r="E6" s="106">
        <v>46</v>
      </c>
      <c r="F6" s="104">
        <f>SUM(C6:E6)</f>
        <v>67</v>
      </c>
    </row>
    <row r="7" spans="1:6" ht="18.75" thickBot="1">
      <c r="A7" s="124" t="s">
        <v>88</v>
      </c>
      <c r="B7" s="101">
        <v>36607</v>
      </c>
      <c r="C7" s="106">
        <v>50</v>
      </c>
      <c r="D7" s="106">
        <v>17</v>
      </c>
      <c r="E7" s="106">
        <v>831</v>
      </c>
      <c r="F7" s="104">
        <f>SUM(C7:E7)</f>
        <v>898</v>
      </c>
    </row>
    <row r="8" spans="1:6" ht="18.75" thickBot="1">
      <c r="A8" s="102" t="s">
        <v>89</v>
      </c>
      <c r="B8" s="107"/>
      <c r="C8" s="103">
        <f>SUM(C5:C7)</f>
        <v>79</v>
      </c>
      <c r="D8" s="103">
        <f>SUM(D5:D7)</f>
        <v>29</v>
      </c>
      <c r="E8" s="113">
        <f>SUM(E5:E7)</f>
        <v>1085</v>
      </c>
      <c r="F8" s="121">
        <f>SUM(C8:E8)</f>
        <v>1193</v>
      </c>
    </row>
  </sheetData>
  <sheetProtection password="CB24" sheet="1"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Sadet Jusufi</cp:lastModifiedBy>
  <cp:lastPrinted>2015-02-18T13:22:06Z</cp:lastPrinted>
  <dcterms:created xsi:type="dcterms:W3CDTF">2013-03-22T11:33:30Z</dcterms:created>
  <dcterms:modified xsi:type="dcterms:W3CDTF">2015-02-18T13:51:47Z</dcterms:modified>
  <cp:category/>
  <cp:version/>
  <cp:contentType/>
  <cp:contentStatus/>
</cp:coreProperties>
</file>