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frytëzues të pensionit " sheetId="1" r:id="rId1"/>
    <sheet name="shfrytëzues të rinj dhe të ndje" sheetId="2" r:id="rId2"/>
    <sheet name="min.maks" sheetId="3" r:id="rId3"/>
    <sheet name="pensione më të ulëta " sheetId="4" r:id="rId4"/>
    <sheet name="pensione maksimale" sheetId="5" r:id="rId5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<sst xmlns="http://schemas.openxmlformats.org/spreadsheetml/2006/main" count="127" uniqueCount="96">
  <si>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Të dhëna për gjendjen e numrit të shfrytëzuesve të pensionit për muajin Qershor të vitit 2015</t>
  </si>
  <si>
    <t xml:space="preserve">       Gjendja e shfrytëzuesve të pensionitsipas llojit, pas të drejtës së fituar dhe pension mesatar për muajin Qershor të vitit 2015 </t>
  </si>
  <si>
    <t>Qershor 2015</t>
  </si>
  <si>
    <t>Shjfrytëzues sipas të drejtës së punës</t>
  </si>
  <si>
    <t xml:space="preserve">Shfrytëzues sipas të drejtës ushtarake </t>
  </si>
  <si>
    <t xml:space="preserve">Shfrytëzues sipas të drejtës bujqësore </t>
  </si>
  <si>
    <t xml:space="preserve">Gjithsej numri i shfrytëzuesve </t>
  </si>
  <si>
    <t xml:space="preserve">Lloji i pensionit </t>
  </si>
  <si>
    <t xml:space="preserve">Pension familjare </t>
  </si>
  <si>
    <t xml:space="preserve">Pension invalidor </t>
  </si>
  <si>
    <t xml:space="preserve">Pension pleqërie </t>
  </si>
  <si>
    <t xml:space="preserve">Gjithsej: </t>
  </si>
  <si>
    <t>Pension mesatar</t>
  </si>
  <si>
    <t xml:space="preserve">Pension bujqësor </t>
  </si>
  <si>
    <t xml:space="preserve">                                             </t>
  </si>
  <si>
    <t>Pension ushtarak</t>
  </si>
  <si>
    <t xml:space="preserve">Gjithsej përqindja e pensionit të paguar për muajin Qershor të vitit 2015 </t>
  </si>
  <si>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</si>
  <si>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</si>
  <si>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</si>
  <si>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</si>
  <si>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</si>
  <si>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</si>
  <si>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>Gjendja e shfrytëzuesve të rinj dhe të ndjerë dhe koeficienti i harmonizimit të pensionit për muajin Qershor të vitit 2015</t>
  </si>
  <si>
    <t xml:space="preserve">                 Shfrytëzues të rinj dhe të ndjerë të pensionit, dallimi dhe pensione të reja minimale për muajin Qershor të vitit 2015 </t>
  </si>
  <si>
    <t>Shfryt. Të rinj dhe të ndjerë</t>
  </si>
  <si>
    <t xml:space="preserve">                 Pensionistë të rinj</t>
  </si>
  <si>
    <t xml:space="preserve">         Pensionistë të ndjerë</t>
  </si>
  <si>
    <t>Dallimi</t>
  </si>
  <si>
    <t>pens. reja</t>
  </si>
  <si>
    <t>sipas llojit të pensionit</t>
  </si>
  <si>
    <t>Burra</t>
  </si>
  <si>
    <t>Gra</t>
  </si>
  <si>
    <t>Gjithsej</t>
  </si>
  <si>
    <t xml:space="preserve">   3-6</t>
  </si>
  <si>
    <t>minimale</t>
  </si>
  <si>
    <t>Pensione familjare</t>
  </si>
  <si>
    <t>Pensione invalidore</t>
  </si>
  <si>
    <t>Pensione të pleqërisë</t>
  </si>
  <si>
    <t>GJ I TH S E J</t>
  </si>
  <si>
    <t xml:space="preserve">                   Grafikoni 2.          Pensionist të rinj dhe të ndjerë sipas llojit të pensionit për muajin Qershor të vitit 2015 .</t>
  </si>
  <si>
    <t xml:space="preserve">    HARMONIZIMI LIGJOR I PENSIONEVE</t>
  </si>
  <si>
    <t xml:space="preserve">                                                  Lëvizja e koeficientëve për harmonizimin e pensioneve </t>
  </si>
  <si>
    <t xml:space="preserve">Harmonizim vjetor 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</si>
  <si>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</si>
  <si>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</si>
  <si>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</si>
  <si>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</si>
  <si>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</si>
  <si>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</si>
  <si>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</si>
  <si>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</si>
  <si>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Harmonizim vjetor</t>
  </si>
  <si>
    <t>I-2010</t>
  </si>
  <si>
    <t>VI-2010</t>
  </si>
  <si>
    <t>I-2011</t>
  </si>
  <si>
    <t>VI-2011</t>
  </si>
  <si>
    <t>I-2012</t>
  </si>
  <si>
    <t>VI-2012</t>
  </si>
  <si>
    <t>I-2013</t>
  </si>
  <si>
    <t>VI-2013</t>
  </si>
  <si>
    <t>Të gjithë pensionistët të cilët të drejtën e kanë realizuar në Shkurt të vitit 2014 pensionet u janë zmadhuar për 600 denarë shumë fikse</t>
  </si>
  <si>
    <t>Gjendja e shfrytëzuesve të pensionit në krahasim me pensionin minimal dhe maksimal për muajin Qershor të vitit 2015</t>
  </si>
  <si>
    <t xml:space="preserve">Gjendja e shfrytëzuesve të pensionit në krahasim me pensionin min. dhe mak. Për muajin Qershor të vitit 2015 </t>
  </si>
  <si>
    <t xml:space="preserve">Shuma </t>
  </si>
  <si>
    <t>P.familjar</t>
  </si>
  <si>
    <t>P.invalidor</t>
  </si>
  <si>
    <t>P.pleqërie</t>
  </si>
  <si>
    <t xml:space="preserve">Gjithsej </t>
  </si>
  <si>
    <t>Struktura</t>
  </si>
  <si>
    <t>Deri në pension min. ( 7.162,00)</t>
  </si>
  <si>
    <t>Minimale (Од 7.162,00-9.500,00)</t>
  </si>
  <si>
    <t>Mbi min.(9,500,00- 35,062,00)</t>
  </si>
  <si>
    <t>Maks. (35,062,00-37,773,00)</t>
  </si>
  <si>
    <t xml:space="preserve">                 Grafikoni 3. Struktura e pensionistëve sipas shumës të pernsionit për muajin Qershor të vitit 2015</t>
  </si>
  <si>
    <t xml:space="preserve">Numri i shfrytëzuesve me pensione më të ulëta sipas grupeve të shumave për muajin Qershor të vitit 2015 </t>
  </si>
  <si>
    <t xml:space="preserve">E drejtë e realzuar deri </t>
  </si>
  <si>
    <t xml:space="preserve">31-12-1996 </t>
  </si>
  <si>
    <t>Numri</t>
  </si>
  <si>
    <t xml:space="preserve">Struktura </t>
  </si>
  <si>
    <t xml:space="preserve">Grupa e I </t>
  </si>
  <si>
    <t xml:space="preserve">Grupa e II </t>
  </si>
  <si>
    <t xml:space="preserve">Grupa e III </t>
  </si>
  <si>
    <t xml:space="preserve">       -</t>
  </si>
  <si>
    <t xml:space="preserve">Edrejtë e realizuar prej </t>
  </si>
  <si>
    <t>01-01-2002</t>
  </si>
  <si>
    <t xml:space="preserve">Numri i shfrytëzuesve me shuma më të ulët të pensionit sipas llojit për muajin Qershor të vitit 2015 </t>
  </si>
  <si>
    <t xml:space="preserve">E drejtë e realizuar </t>
  </si>
  <si>
    <t>denarë</t>
  </si>
  <si>
    <t xml:space="preserve">Pension familjar </t>
  </si>
  <si>
    <t>E drejtë e realizuar deri 31.12.1996</t>
  </si>
  <si>
    <t>E drejtë e realizuar deri 01.01.1997</t>
  </si>
  <si>
    <t>E drejtë e realizuar deri 01.01.2002</t>
  </si>
  <si>
    <t>GJITHSEJ</t>
  </si>
  <si>
    <t>Grafikoni  1.</t>
  </si>
  <si>
    <t>Struktura e pensionistëve sipas shumës të pensionit për muajin Qershor të vitit 2015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</si>
</sst>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\-??_);_(@_)"/>
    <numFmt numFmtId="173" formatCode="_-* #,##0.00\ _д_е_н_._-;\-* #,##0.00\ _д_е_н_._-;_-* \-??\ _д_е_н_._-;_-@_-"/>
    <numFmt numFmtId="174" formatCode="_(* #,##0_);_(* \(#,##0\);_(* \-??_);_(@_)"/>
    <numFmt numFmtId="175" formatCode="dd\ mmm"/>
    <numFmt numFmtId="176" formatCode="dd/mm/yy"/>
  </numFmts>
  <fonts count="52">
    <font>
      <sz val="10"/>
      <name val="Arial"/>
      <family val="2"/>
    </font>
    <font>
      <b/>
      <sz val="10"/>
      <name val="StobiSerif Regular"/>
      <family val="3"/>
    </font>
    <font>
      <sz val="10"/>
      <name val="StobiSerif Regular"/>
      <family val="3"/>
    </font>
    <font>
      <b/>
      <sz val="10"/>
      <name val="Arial"/>
      <family val="2"/>
    </font>
    <font>
      <b/>
      <sz val="9"/>
      <name val="StobiSerif Regular"/>
      <family val="3"/>
    </font>
    <font>
      <sz val="11"/>
      <name val="Arial"/>
      <family val="2"/>
    </font>
    <font>
      <sz val="11"/>
      <name val="StobiSerif Regular"/>
      <family val="3"/>
    </font>
    <font>
      <b/>
      <sz val="12"/>
      <name val="StobiSerif Regular"/>
      <family val="3"/>
    </font>
    <font>
      <sz val="9"/>
      <name val="StobiSerif Regular"/>
      <family val="3"/>
    </font>
    <font>
      <b/>
      <sz val="9"/>
      <color indexed="10"/>
      <name val="StobiSerif Regular"/>
      <family val="3"/>
    </font>
    <font>
      <b/>
      <sz val="9"/>
      <name val="Arial"/>
      <family val="2"/>
    </font>
    <font>
      <b/>
      <sz val="11"/>
      <name val="StobiSerif Regular"/>
      <family val="3"/>
    </font>
    <font>
      <sz val="10"/>
      <color indexed="8"/>
      <name val="Arial"/>
      <family val="0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74" fontId="2" fillId="0" borderId="13" xfId="42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4" borderId="12" xfId="0" applyNumberFormat="1" applyFont="1" applyFill="1" applyBorder="1" applyAlignment="1">
      <alignment/>
    </xf>
    <xf numFmtId="174" fontId="2" fillId="34" borderId="13" xfId="42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174" fontId="1" fillId="33" borderId="16" xfId="42" applyNumberFormat="1" applyFont="1" applyFill="1" applyBorder="1" applyAlignment="1" applyProtection="1">
      <alignment/>
      <protection/>
    </xf>
    <xf numFmtId="17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4" fontId="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74" fontId="1" fillId="0" borderId="0" xfId="42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34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3" fontId="2" fillId="0" borderId="12" xfId="42" applyNumberFormat="1" applyFont="1" applyFill="1" applyBorder="1" applyAlignment="1" applyProtection="1">
      <alignment/>
      <protection/>
    </xf>
    <xf numFmtId="2" fontId="2" fillId="0" borderId="12" xfId="0" applyNumberFormat="1" applyFont="1" applyBorder="1" applyAlignment="1">
      <alignment/>
    </xf>
    <xf numFmtId="0" fontId="0" fillId="0" borderId="0" xfId="56" applyFont="1">
      <alignment/>
      <protection/>
    </xf>
    <xf numFmtId="174" fontId="0" fillId="0" borderId="0" xfId="56" applyNumberFormat="1" applyFont="1">
      <alignment/>
      <protection/>
    </xf>
    <xf numFmtId="0" fontId="1" fillId="0" borderId="12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175" fontId="2" fillId="34" borderId="22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75" fontId="2" fillId="34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34" borderId="3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0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0" fontId="4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56" applyFont="1" applyFill="1" applyBorder="1">
      <alignment/>
      <protection/>
    </xf>
    <xf numFmtId="0" fontId="11" fillId="33" borderId="10" xfId="56" applyFont="1" applyFill="1" applyBorder="1">
      <alignment/>
      <protection/>
    </xf>
    <xf numFmtId="0" fontId="4" fillId="33" borderId="33" xfId="56" applyFont="1" applyFill="1" applyBorder="1" applyAlignment="1">
      <alignment horizontal="center" vertical="center" wrapText="1"/>
      <protection/>
    </xf>
    <xf numFmtId="0" fontId="4" fillId="33" borderId="34" xfId="56" applyFont="1" applyFill="1" applyBorder="1" applyAlignment="1">
      <alignment horizontal="center" vertical="center" wrapText="1"/>
      <protection/>
    </xf>
    <xf numFmtId="3" fontId="2" fillId="0" borderId="12" xfId="0" applyNumberFormat="1" applyFont="1" applyBorder="1" applyAlignment="1">
      <alignment horizontal="right"/>
    </xf>
    <xf numFmtId="172" fontId="2" fillId="0" borderId="13" xfId="44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>
      <alignment horizontal="right"/>
    </xf>
    <xf numFmtId="172" fontId="2" fillId="34" borderId="13" xfId="44" applyFont="1" applyFill="1" applyBorder="1" applyAlignment="1" applyProtection="1">
      <alignment/>
      <protection/>
    </xf>
    <xf numFmtId="0" fontId="11" fillId="33" borderId="14" xfId="56" applyFont="1" applyFill="1" applyBorder="1">
      <alignment/>
      <protection/>
    </xf>
    <xf numFmtId="3" fontId="1" fillId="33" borderId="15" xfId="56" applyNumberFormat="1" applyFont="1" applyFill="1" applyBorder="1">
      <alignment/>
      <protection/>
    </xf>
    <xf numFmtId="172" fontId="1" fillId="33" borderId="16" xfId="44" applyFont="1" applyFill="1" applyBorder="1" applyAlignment="1" applyProtection="1">
      <alignment/>
      <protection/>
    </xf>
    <xf numFmtId="0" fontId="2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4" borderId="27" xfId="0" applyFont="1" applyFill="1" applyBorder="1" applyAlignment="1">
      <alignment vertical="center"/>
    </xf>
    <xf numFmtId="3" fontId="1" fillId="34" borderId="28" xfId="0" applyNumberFormat="1" applyFont="1" applyFill="1" applyBorder="1" applyAlignment="1">
      <alignment horizontal="center" vertical="center"/>
    </xf>
    <xf numFmtId="9" fontId="1" fillId="34" borderId="28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2" fillId="33" borderId="27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1" fillId="34" borderId="28" xfId="0" applyFont="1" applyFill="1" applyBorder="1" applyAlignment="1">
      <alignment vertical="center"/>
    </xf>
    <xf numFmtId="3" fontId="1" fillId="34" borderId="28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33" borderId="3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2" xfId="56" applyFont="1" applyFill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Fill="1" applyBorder="1" applyAlignment="1">
      <alignment horizontal="center"/>
      <protection/>
    </xf>
    <xf numFmtId="0" fontId="1" fillId="34" borderId="0" xfId="56" applyFont="1" applyFill="1" applyBorder="1" applyAlignment="1">
      <alignment horizontal="center" vertical="center" wrapText="1"/>
      <protection/>
    </xf>
    <xf numFmtId="0" fontId="2" fillId="0" borderId="35" xfId="0" applyFont="1" applyBorder="1" applyAlignment="1">
      <alignment vertical="center" wrapText="1"/>
    </xf>
    <xf numFmtId="176" fontId="2" fillId="0" borderId="35" xfId="0" applyNumberFormat="1" applyFont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qershor të vitit 2015</a:t>
            </a:r>
          </a:p>
        </c:rich>
      </c:tx>
      <c:layout>
        <c:manualLayout>
          <c:xMode val="factor"/>
          <c:yMode val="factor"/>
          <c:x val="0.096"/>
          <c:y val="0.02"/>
        </c:manualLayout>
      </c:layout>
      <c:spPr>
        <a:noFill/>
        <a:ln>
          <a:noFill/>
        </a:ln>
      </c:spPr>
    </c:title>
    <c:view3D>
      <c:rotX val="27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225"/>
          <c:y val="0.64"/>
          <c:w val="0.16975"/>
          <c:h val="0.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25,64%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13,56%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60,06%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0,56%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 min.bujq.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0,18%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'shfrytëzues të pensionit '!$C$26:$C$30</c:f>
              <c:strCache/>
            </c:strRef>
          </c:cat>
          <c:val>
            <c:numRef>
              <c:f>'shfrytëzues të pensionit 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QERSHOR TË VITIT 2015 
</a:t>
            </a:r>
          </a:p>
        </c:rich>
      </c:tx>
      <c:layout>
        <c:manualLayout>
          <c:xMode val="factor"/>
          <c:yMode val="factor"/>
          <c:x val="0.095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42875"/>
          <c:w val="0.9455"/>
          <c:h val="0.4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'shfrytëzues të rinj dhe të ndje'!$B$4:$D$4</c:f>
              <c:strCache>
                <c:ptCount val="1"/>
                <c:pt idx="0">
                  <c:v>                 Pensionistë të rinj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ndje'!$D$7:$D$9</c:f>
              <c:numCache/>
            </c:numRef>
          </c:val>
        </c:ser>
        <c:ser>
          <c:idx val="1"/>
          <c:order val="1"/>
          <c:tx>
            <c:strRef>
              <c:f>'shfrytëzues të rinj dhe të ndje'!$E$4:$G$4</c:f>
              <c:strCache>
                <c:ptCount val="1"/>
                <c:pt idx="0">
                  <c:v>         Pensionistë të ndjerë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ndje'!$G$7:$G$9</c:f>
              <c:numCache/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113721"/>
        <c:crossesAt val="0"/>
        <c:auto val="1"/>
        <c:lblOffset val="100"/>
        <c:tickLblSkip val="2"/>
        <c:noMultiLvlLbl val="0"/>
      </c:catAx>
      <c:valAx>
        <c:axId val="50113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8127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782"/>
          <c:w val="0.493"/>
          <c:h val="0.111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Qershor të vitit 2015</a:t>
            </a:r>
          </a:p>
        </c:rich>
      </c:tx>
      <c:layout>
        <c:manualLayout>
          <c:xMode val="factor"/>
          <c:yMode val="factor"/>
          <c:x val="0.03975"/>
          <c:y val="0.05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675"/>
          <c:y val="0.594"/>
          <c:w val="0.17775"/>
          <c:h val="0.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'min.maks'!$A$6:$A$9</c:f>
              <c:strCache/>
            </c:strRef>
          </c:cat>
          <c:val>
            <c:numRef>
              <c:f>'min.maks'!$F$6:$F$9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142875</xdr:rowOff>
    </xdr:from>
    <xdr:to>
      <xdr:col>5</xdr:col>
      <xdr:colOff>390525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85750" y="5410200"/>
        <a:ext cx="55435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11</xdr:row>
      <xdr:rowOff>28575</xdr:rowOff>
    </xdr:from>
    <xdr:to>
      <xdr:col>8</xdr:col>
      <xdr:colOff>314325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57250" y="2800350"/>
        <a:ext cx="54768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13</xdr:row>
      <xdr:rowOff>0</xdr:rowOff>
    </xdr:from>
    <xdr:to>
      <xdr:col>6</xdr:col>
      <xdr:colOff>123825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885825" y="3067050"/>
        <a:ext cx="55911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22" sqref="B22:F22"/>
    </sheetView>
  </sheetViews>
  <sheetFormatPr defaultColWidth="9.140625" defaultRowHeight="12.75"/>
  <cols>
    <col min="1" max="1" width="20.421875" style="1" customWidth="1"/>
    <col min="2" max="2" width="15.28125" style="1" customWidth="1"/>
    <col min="3" max="3" width="15.57421875" style="1" customWidth="1"/>
    <col min="4" max="4" width="14.8515625" style="1" customWidth="1"/>
    <col min="5" max="5" width="15.421875" style="1" customWidth="1"/>
    <col min="6" max="6" width="15.00390625" style="1" customWidth="1"/>
    <col min="7" max="7" width="14.28125" style="1" customWidth="1"/>
    <col min="8" max="8" width="12.421875" style="1" customWidth="1"/>
    <col min="9" max="9" width="12.00390625" style="1" customWidth="1"/>
    <col min="10" max="10" width="12.421875" style="1" customWidth="1"/>
    <col min="11" max="11" width="16.28125" style="1" customWidth="1"/>
    <col min="12" max="12" width="15.421875" style="1" customWidth="1"/>
    <col min="13" max="16384" width="9.140625" style="1" customWidth="1"/>
  </cols>
  <sheetData>
    <row r="1" spans="1:5" ht="15.75" customHeight="1">
      <c r="A1" s="139" t="s">
        <v>0</v>
      </c>
      <c r="B1" s="139"/>
      <c r="C1" s="139"/>
      <c r="D1" s="139"/>
      <c r="E1" s="139"/>
    </row>
    <row r="2" spans="1:5" ht="23.25" customHeight="1">
      <c r="A2" s="139"/>
      <c r="B2" s="139"/>
      <c r="C2" s="139"/>
      <c r="D2" s="139"/>
      <c r="E2" s="139"/>
    </row>
    <row r="3" spans="1:5" ht="14.25" customHeight="1">
      <c r="A3" s="2"/>
      <c r="B3" s="2"/>
      <c r="C3" s="2"/>
      <c r="D3" s="2"/>
      <c r="E3" s="3"/>
    </row>
    <row r="4" spans="1:7" ht="38.25" customHeight="1">
      <c r="A4" s="140" t="s">
        <v>1</v>
      </c>
      <c r="B4" s="140"/>
      <c r="C4" s="140"/>
      <c r="D4" s="140"/>
      <c r="E4" s="140"/>
      <c r="G4" s="4"/>
    </row>
    <row r="5" spans="1:5" ht="21" customHeight="1">
      <c r="A5" s="5" t="s">
        <v>2</v>
      </c>
      <c r="B5" s="141" t="s">
        <v>3</v>
      </c>
      <c r="C5" s="141" t="s">
        <v>4</v>
      </c>
      <c r="D5" s="141" t="s">
        <v>5</v>
      </c>
      <c r="E5" s="142" t="s">
        <v>6</v>
      </c>
    </row>
    <row r="6" spans="1:5" ht="47.25" customHeight="1">
      <c r="A6" s="6" t="s">
        <v>7</v>
      </c>
      <c r="B6" s="141"/>
      <c r="C6" s="141"/>
      <c r="D6" s="141"/>
      <c r="E6" s="142"/>
    </row>
    <row r="7" spans="1:12" ht="15.75" customHeight="1">
      <c r="A7" s="7" t="s">
        <v>8</v>
      </c>
      <c r="B7" s="8">
        <v>76282</v>
      </c>
      <c r="C7" s="8">
        <v>914</v>
      </c>
      <c r="D7" s="9">
        <v>349</v>
      </c>
      <c r="E7" s="10">
        <f>SUM(B7:D7)</f>
        <v>77545</v>
      </c>
      <c r="G7" s="11"/>
      <c r="H7" s="11"/>
      <c r="I7" s="11"/>
      <c r="J7" s="11"/>
      <c r="K7" s="11"/>
      <c r="L7" s="12"/>
    </row>
    <row r="8" spans="1:11" ht="16.5" customHeight="1">
      <c r="A8" s="6" t="s">
        <v>9</v>
      </c>
      <c r="B8" s="13">
        <v>40337</v>
      </c>
      <c r="C8" s="13">
        <v>203</v>
      </c>
      <c r="D8" s="13">
        <v>0</v>
      </c>
      <c r="E8" s="14">
        <f>SUM(B8:D8)</f>
        <v>40540</v>
      </c>
      <c r="G8" s="11"/>
      <c r="H8" s="11"/>
      <c r="I8" s="11"/>
      <c r="J8" s="11"/>
      <c r="K8" s="11"/>
    </row>
    <row r="9" spans="1:12" ht="15.75" customHeight="1">
      <c r="A9" s="7" t="s">
        <v>10</v>
      </c>
      <c r="B9" s="15">
        <v>178653</v>
      </c>
      <c r="C9" s="15">
        <v>536</v>
      </c>
      <c r="D9" s="9">
        <v>198</v>
      </c>
      <c r="E9" s="10">
        <f>SUM(B9:D9)</f>
        <v>179387</v>
      </c>
      <c r="G9" s="11"/>
      <c r="H9" s="11"/>
      <c r="I9" s="11"/>
      <c r="J9" s="11"/>
      <c r="K9" s="11"/>
      <c r="L9" s="12"/>
    </row>
    <row r="10" spans="1:12" ht="17.25" customHeight="1">
      <c r="A10" s="16" t="s">
        <v>11</v>
      </c>
      <c r="B10" s="17">
        <f>SUM(B7:B9)</f>
        <v>295272</v>
      </c>
      <c r="C10" s="17">
        <f>SUM(C7:C9)</f>
        <v>1653</v>
      </c>
      <c r="D10" s="17">
        <f>SUM(D7:D9)</f>
        <v>547</v>
      </c>
      <c r="E10" s="18">
        <f>SUM(B10:D10)</f>
        <v>297472</v>
      </c>
      <c r="F10" s="19"/>
      <c r="G10" s="11"/>
      <c r="H10" s="20"/>
      <c r="I10" s="11"/>
      <c r="J10" s="11"/>
      <c r="L10" s="12"/>
    </row>
    <row r="11" spans="1:10" ht="15">
      <c r="A11" s="21"/>
      <c r="B11" s="22"/>
      <c r="C11" s="22"/>
      <c r="D11" s="22"/>
      <c r="E11" s="23"/>
      <c r="F11" s="24"/>
      <c r="G11" s="11"/>
      <c r="J11" s="11"/>
    </row>
    <row r="12" spans="1:12" ht="15">
      <c r="A12" s="6" t="s">
        <v>7</v>
      </c>
      <c r="B12" s="136" t="s">
        <v>12</v>
      </c>
      <c r="C12" s="136"/>
      <c r="D12" s="136"/>
      <c r="E12" s="23"/>
      <c r="F12" s="24"/>
      <c r="G12" s="25"/>
      <c r="H12" s="26"/>
      <c r="I12" s="11"/>
      <c r="L12" s="12"/>
    </row>
    <row r="13" spans="1:8" ht="17.25" customHeight="1">
      <c r="A13" s="7" t="s">
        <v>8</v>
      </c>
      <c r="B13" s="137">
        <v>9857</v>
      </c>
      <c r="C13" s="137"/>
      <c r="D13" s="137"/>
      <c r="E13" s="23"/>
      <c r="F13" s="24"/>
      <c r="G13" s="25"/>
      <c r="H13" s="11"/>
    </row>
    <row r="14" spans="1:9" ht="15.75" customHeight="1">
      <c r="A14" s="6" t="s">
        <v>9</v>
      </c>
      <c r="B14" s="138">
        <v>11205</v>
      </c>
      <c r="C14" s="138"/>
      <c r="D14" s="138"/>
      <c r="E14" s="23"/>
      <c r="F14" s="24"/>
      <c r="G14" s="24"/>
      <c r="H14" s="24"/>
      <c r="I14" s="19"/>
    </row>
    <row r="15" spans="1:11" ht="17.25" customHeight="1">
      <c r="A15" s="7" t="s">
        <v>10</v>
      </c>
      <c r="B15" s="137">
        <v>13859</v>
      </c>
      <c r="C15" s="137"/>
      <c r="D15" s="137"/>
      <c r="E15" s="27"/>
      <c r="F15" s="24"/>
      <c r="G15" s="24"/>
      <c r="H15" s="25"/>
      <c r="K15" s="12"/>
    </row>
    <row r="16" spans="1:11" ht="16.5" customHeight="1">
      <c r="A16" s="28" t="s">
        <v>13</v>
      </c>
      <c r="B16" s="138">
        <v>5544</v>
      </c>
      <c r="C16" s="138"/>
      <c r="D16" s="138"/>
      <c r="E16" s="27"/>
      <c r="F16" s="24"/>
      <c r="G16" s="24" t="s">
        <v>14</v>
      </c>
      <c r="H16" s="24"/>
      <c r="K16" s="12"/>
    </row>
    <row r="17" spans="1:12" ht="16.5" customHeight="1">
      <c r="A17" s="29" t="s">
        <v>15</v>
      </c>
      <c r="B17" s="137">
        <v>19706</v>
      </c>
      <c r="C17" s="137"/>
      <c r="D17" s="137"/>
      <c r="E17" s="27"/>
      <c r="F17" s="24"/>
      <c r="G17" s="24"/>
      <c r="H17" s="25"/>
      <c r="L17" s="12"/>
    </row>
    <row r="18" spans="1:11" ht="18.75" customHeight="1">
      <c r="A18" s="16" t="s">
        <v>11</v>
      </c>
      <c r="B18" s="133">
        <v>12490</v>
      </c>
      <c r="C18" s="133"/>
      <c r="D18" s="133"/>
      <c r="E18" s="27"/>
      <c r="F18" s="24"/>
      <c r="G18" s="24"/>
      <c r="H18" s="24"/>
      <c r="K18" s="12"/>
    </row>
    <row r="19" spans="1:8" ht="15" customHeight="1">
      <c r="A19" s="24"/>
      <c r="B19" s="23"/>
      <c r="C19" s="23"/>
      <c r="D19" s="23"/>
      <c r="E19" s="27"/>
      <c r="F19" s="21"/>
      <c r="G19" s="24"/>
      <c r="H19" s="24"/>
    </row>
    <row r="20" spans="1:12" ht="15">
      <c r="A20" s="134" t="s">
        <v>16</v>
      </c>
      <c r="B20" s="134"/>
      <c r="C20" s="134"/>
      <c r="D20" s="134"/>
      <c r="E20" s="134"/>
      <c r="F20" s="30">
        <v>12490</v>
      </c>
      <c r="G20" s="24"/>
      <c r="H20" s="24"/>
      <c r="K20" s="12"/>
      <c r="L20" s="31"/>
    </row>
    <row r="21" spans="1:11" ht="12.75">
      <c r="A21" s="24"/>
      <c r="B21" s="24"/>
      <c r="C21" s="24"/>
      <c r="D21" s="24"/>
      <c r="E21" s="24"/>
      <c r="F21" s="24"/>
      <c r="G21" s="24"/>
      <c r="H21" s="24"/>
      <c r="K21" s="12"/>
    </row>
    <row r="22" spans="1:12" ht="15">
      <c r="A22" s="32" t="s">
        <v>94</v>
      </c>
      <c r="B22" s="135" t="s">
        <v>95</v>
      </c>
      <c r="C22" s="135"/>
      <c r="D22" s="135"/>
      <c r="E22" s="135"/>
      <c r="F22" s="135"/>
      <c r="G22" s="24"/>
      <c r="H22" s="24"/>
      <c r="L22" s="31"/>
    </row>
    <row r="23" spans="1:8" ht="15">
      <c r="A23" s="21"/>
      <c r="E23" s="21"/>
      <c r="F23" s="21"/>
      <c r="G23" s="24"/>
      <c r="H23" s="24"/>
    </row>
    <row r="24" spans="1:13" ht="15">
      <c r="A24" s="21"/>
      <c r="F24" s="21"/>
      <c r="G24" s="24"/>
      <c r="H24" s="24"/>
      <c r="M24" s="12"/>
    </row>
    <row r="25" spans="1:8" ht="15">
      <c r="A25" s="21"/>
      <c r="F25" s="21"/>
      <c r="G25" s="21"/>
      <c r="H25" s="24"/>
    </row>
    <row r="26" spans="1:8" ht="15">
      <c r="A26" s="21"/>
      <c r="C26" s="33" t="s">
        <v>17</v>
      </c>
      <c r="D26" s="34">
        <f>B7</f>
        <v>76282</v>
      </c>
      <c r="E26" s="35">
        <f aca="true" t="shared" si="0" ref="E26:E31">D26*100/$D$31</f>
        <v>25.643421901893287</v>
      </c>
      <c r="F26" s="21"/>
      <c r="G26" s="21"/>
      <c r="H26" s="24"/>
    </row>
    <row r="27" spans="1:10" ht="15">
      <c r="A27" s="21"/>
      <c r="C27" s="33" t="s">
        <v>18</v>
      </c>
      <c r="D27" s="34">
        <f>B8</f>
        <v>40337</v>
      </c>
      <c r="E27" s="35">
        <f t="shared" si="0"/>
        <v>13.559931691049915</v>
      </c>
      <c r="F27" s="21"/>
      <c r="G27" s="21"/>
      <c r="I27" s="36"/>
      <c r="J27" s="36"/>
    </row>
    <row r="28" spans="1:12" ht="15">
      <c r="A28" s="21"/>
      <c r="C28" s="33" t="s">
        <v>19</v>
      </c>
      <c r="D28" s="34">
        <f>B9</f>
        <v>178653</v>
      </c>
      <c r="E28" s="35">
        <f t="shared" si="0"/>
        <v>60.057081002581754</v>
      </c>
      <c r="F28" s="21"/>
      <c r="G28" s="21"/>
      <c r="I28" s="36"/>
      <c r="J28" s="37"/>
      <c r="K28" s="36"/>
      <c r="L28" s="36"/>
    </row>
    <row r="29" spans="1:10" ht="15">
      <c r="A29" s="21"/>
      <c r="B29" s="21"/>
      <c r="C29" s="38" t="s">
        <v>20</v>
      </c>
      <c r="D29" s="9">
        <f>C10</f>
        <v>1653</v>
      </c>
      <c r="E29" s="35">
        <f t="shared" si="0"/>
        <v>0.5556825516351118</v>
      </c>
      <c r="F29" s="21"/>
      <c r="G29" s="21"/>
      <c r="I29" s="36"/>
      <c r="J29" s="37"/>
    </row>
    <row r="30" spans="1:10" ht="15">
      <c r="A30" s="21"/>
      <c r="B30" s="21"/>
      <c r="C30" s="38" t="s">
        <v>21</v>
      </c>
      <c r="D30" s="9">
        <f>D10</f>
        <v>547</v>
      </c>
      <c r="E30" s="35">
        <f t="shared" si="0"/>
        <v>0.18388285283993117</v>
      </c>
      <c r="F30" s="21"/>
      <c r="G30" s="21"/>
      <c r="I30" s="36"/>
      <c r="J30" s="36"/>
    </row>
    <row r="31" spans="1:7" ht="15">
      <c r="A31" s="21"/>
      <c r="B31" s="21"/>
      <c r="C31" s="38" t="s">
        <v>22</v>
      </c>
      <c r="D31" s="39">
        <f>SUM(D26:D30)</f>
        <v>297472</v>
      </c>
      <c r="E31" s="35">
        <f t="shared" si="0"/>
        <v>100</v>
      </c>
      <c r="F31" s="21"/>
      <c r="G31" s="21"/>
    </row>
    <row r="36" ht="40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15">
    <mergeCell ref="A1:E2"/>
    <mergeCell ref="A4:E4"/>
    <mergeCell ref="B5:B6"/>
    <mergeCell ref="C5:C6"/>
    <mergeCell ref="D5:D6"/>
    <mergeCell ref="E5:E6"/>
    <mergeCell ref="B18:D18"/>
    <mergeCell ref="A20:E20"/>
    <mergeCell ref="B22:F22"/>
    <mergeCell ref="B12:D12"/>
    <mergeCell ref="B13:D13"/>
    <mergeCell ref="B14:D14"/>
    <mergeCell ref="B15:D15"/>
    <mergeCell ref="B16:D16"/>
    <mergeCell ref="B17:D17"/>
  </mergeCells>
  <printOptions/>
  <pageMargins left="0.7479166666666667" right="0.7479166666666667" top="0.39375" bottom="0.5118055555555555" header="0.5118055555555555" footer="0.5118055555555555"/>
  <pageSetup horizontalDpi="300" verticalDpi="300" orientation="landscape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23.7109375" style="0" customWidth="1"/>
    <col min="2" max="2" width="9.28125" style="0" customWidth="1"/>
    <col min="4" max="5" width="9.57421875" style="0" customWidth="1"/>
    <col min="6" max="6" width="8.57421875" style="0" customWidth="1"/>
    <col min="7" max="7" width="9.421875" style="0" customWidth="1"/>
    <col min="8" max="8" width="11.00390625" style="0" customWidth="1"/>
    <col min="9" max="9" width="12.421875" style="0" customWidth="1"/>
  </cols>
  <sheetData>
    <row r="1" spans="1:11" ht="15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40"/>
      <c r="K1" s="40"/>
    </row>
    <row r="2" spans="1:11" ht="26.25" customHeight="1">
      <c r="A2" s="139"/>
      <c r="B2" s="139"/>
      <c r="C2" s="139"/>
      <c r="D2" s="139"/>
      <c r="E2" s="139"/>
      <c r="F2" s="139"/>
      <c r="G2" s="139"/>
      <c r="H2" s="139"/>
      <c r="I2" s="139"/>
      <c r="J2" s="40"/>
      <c r="K2" s="40"/>
    </row>
    <row r="3" spans="1:11" ht="32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41"/>
      <c r="K3" s="41"/>
    </row>
    <row r="4" spans="1:11" ht="19.5" customHeight="1">
      <c r="A4" s="42" t="s">
        <v>25</v>
      </c>
      <c r="B4" s="43" t="s">
        <v>26</v>
      </c>
      <c r="C4" s="44"/>
      <c r="D4" s="45"/>
      <c r="E4" s="46" t="s">
        <v>27</v>
      </c>
      <c r="F4" s="47"/>
      <c r="G4" s="47"/>
      <c r="H4" s="48" t="s">
        <v>28</v>
      </c>
      <c r="I4" s="49" t="s">
        <v>29</v>
      </c>
      <c r="J4" s="40"/>
      <c r="K4" s="40"/>
    </row>
    <row r="5" spans="1:9" ht="25.5" customHeight="1">
      <c r="A5" s="50" t="s">
        <v>30</v>
      </c>
      <c r="B5" s="51" t="s">
        <v>31</v>
      </c>
      <c r="C5" s="52" t="s">
        <v>32</v>
      </c>
      <c r="D5" s="53" t="s">
        <v>33</v>
      </c>
      <c r="E5" s="51" t="s">
        <v>31</v>
      </c>
      <c r="F5" s="52" t="s">
        <v>32</v>
      </c>
      <c r="G5" s="53" t="s">
        <v>33</v>
      </c>
      <c r="H5" s="54" t="s">
        <v>34</v>
      </c>
      <c r="I5" s="55" t="s">
        <v>35</v>
      </c>
    </row>
    <row r="6" spans="1:9" ht="15">
      <c r="A6" s="56">
        <v>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8">
        <v>8</v>
      </c>
    </row>
    <row r="7" spans="1:9" ht="16.5" customHeight="1">
      <c r="A7" s="59" t="s">
        <v>36</v>
      </c>
      <c r="B7" s="60">
        <v>393</v>
      </c>
      <c r="C7" s="60">
        <v>32</v>
      </c>
      <c r="D7" s="61">
        <f>SUM(B7:C7)</f>
        <v>425</v>
      </c>
      <c r="E7" s="60">
        <v>310</v>
      </c>
      <c r="F7" s="60">
        <v>14</v>
      </c>
      <c r="G7" s="60">
        <f>E7+F7</f>
        <v>324</v>
      </c>
      <c r="H7" s="62">
        <f>D7-G7</f>
        <v>101</v>
      </c>
      <c r="I7" s="63">
        <v>207</v>
      </c>
    </row>
    <row r="8" spans="1:9" ht="15.75" customHeight="1">
      <c r="A8" s="6" t="s">
        <v>37</v>
      </c>
      <c r="B8" s="64">
        <v>57</v>
      </c>
      <c r="C8" s="64">
        <v>28</v>
      </c>
      <c r="D8" s="64">
        <f>SUM(B8:C8)</f>
        <v>85</v>
      </c>
      <c r="E8" s="64">
        <v>143</v>
      </c>
      <c r="F8" s="64">
        <v>45</v>
      </c>
      <c r="G8" s="65">
        <f>E8+F8</f>
        <v>188</v>
      </c>
      <c r="H8" s="66">
        <f>D8-G8</f>
        <v>-103</v>
      </c>
      <c r="I8" s="67">
        <v>22</v>
      </c>
    </row>
    <row r="9" spans="1:9" ht="16.5" customHeight="1">
      <c r="A9" s="68" t="s">
        <v>38</v>
      </c>
      <c r="B9" s="60">
        <v>679</v>
      </c>
      <c r="C9" s="60">
        <v>420</v>
      </c>
      <c r="D9" s="61">
        <f>SUM(B9:C9)</f>
        <v>1099</v>
      </c>
      <c r="E9" s="60">
        <v>427</v>
      </c>
      <c r="F9" s="60">
        <v>119</v>
      </c>
      <c r="G9" s="60">
        <f>E9+F9</f>
        <v>546</v>
      </c>
      <c r="H9" s="62">
        <f>D9-G9</f>
        <v>553</v>
      </c>
      <c r="I9" s="63">
        <v>195</v>
      </c>
    </row>
    <row r="10" spans="1:9" ht="18" customHeight="1">
      <c r="A10" s="69" t="s">
        <v>39</v>
      </c>
      <c r="B10" s="70">
        <f>SUM(B7:B9)</f>
        <v>1129</v>
      </c>
      <c r="C10" s="70">
        <f>SUM(C7:C9)</f>
        <v>480</v>
      </c>
      <c r="D10" s="70">
        <f>SUM(B10:C10)</f>
        <v>1609</v>
      </c>
      <c r="E10" s="70">
        <f>SUM(E7:E9)</f>
        <v>880</v>
      </c>
      <c r="F10" s="70">
        <f>SUM(F7:F9)</f>
        <v>178</v>
      </c>
      <c r="G10" s="70">
        <f>SUM(E10:F10)</f>
        <v>1058</v>
      </c>
      <c r="H10" s="71">
        <f>D10-G10</f>
        <v>551</v>
      </c>
      <c r="I10" s="72">
        <f>SUM(I7:I9)</f>
        <v>424</v>
      </c>
    </row>
    <row r="11" spans="1:9" ht="18" customHeight="1">
      <c r="A11" s="144" t="s">
        <v>40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73"/>
      <c r="B13" s="73"/>
      <c r="C13" s="73"/>
      <c r="D13" s="73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2:9" ht="18.75">
      <c r="B24" s="74" t="s">
        <v>41</v>
      </c>
      <c r="C24" s="75"/>
      <c r="D24" s="75"/>
      <c r="E24" s="75"/>
      <c r="F24" s="75"/>
      <c r="G24" s="76"/>
      <c r="H24" s="1"/>
      <c r="I24" s="1"/>
    </row>
    <row r="25" spans="1:9" ht="15">
      <c r="A25" s="77" t="s">
        <v>42</v>
      </c>
      <c r="B25" s="77"/>
      <c r="C25" s="77"/>
      <c r="D25" s="77"/>
      <c r="E25" s="77"/>
      <c r="F25" s="77"/>
      <c r="G25" s="77"/>
      <c r="H25" s="77"/>
      <c r="I25" s="77"/>
    </row>
    <row r="26" spans="1:9" ht="15">
      <c r="A26" s="78" t="s">
        <v>43</v>
      </c>
      <c r="B26" s="79" t="s">
        <v>44</v>
      </c>
      <c r="C26" s="79" t="s">
        <v>45</v>
      </c>
      <c r="D26" s="79" t="s">
        <v>46</v>
      </c>
      <c r="E26" s="79" t="s">
        <v>47</v>
      </c>
      <c r="F26" s="79" t="s">
        <v>48</v>
      </c>
      <c r="G26" s="79" t="s">
        <v>49</v>
      </c>
      <c r="H26" s="79" t="s">
        <v>50</v>
      </c>
      <c r="I26" s="80" t="s">
        <v>51</v>
      </c>
    </row>
    <row r="27" spans="1:9" ht="15">
      <c r="A27" s="81"/>
      <c r="B27" s="82">
        <v>0.0048</v>
      </c>
      <c r="C27" s="82">
        <v>0.0218</v>
      </c>
      <c r="D27" s="82">
        <v>0.0064</v>
      </c>
      <c r="E27" s="82">
        <v>0.0104</v>
      </c>
      <c r="F27" s="82">
        <v>0.13</v>
      </c>
      <c r="G27" s="83">
        <v>0.0765</v>
      </c>
      <c r="H27" s="83">
        <v>0.035</v>
      </c>
      <c r="I27" s="84">
        <v>0.0202</v>
      </c>
    </row>
    <row r="28" spans="1:9" ht="15" customHeight="1">
      <c r="A28" s="85" t="s">
        <v>52</v>
      </c>
      <c r="B28" s="86" t="s">
        <v>53</v>
      </c>
      <c r="C28" s="86" t="s">
        <v>54</v>
      </c>
      <c r="D28" s="86" t="s">
        <v>55</v>
      </c>
      <c r="E28" s="86" t="s">
        <v>56</v>
      </c>
      <c r="F28" s="86" t="s">
        <v>57</v>
      </c>
      <c r="G28" s="86" t="s">
        <v>58</v>
      </c>
      <c r="H28" s="86" t="s">
        <v>59</v>
      </c>
      <c r="I28" s="87" t="s">
        <v>60</v>
      </c>
    </row>
    <row r="29" spans="1:16" ht="15" customHeight="1">
      <c r="A29" s="88"/>
      <c r="B29" s="89">
        <v>0.003</v>
      </c>
      <c r="C29" s="89">
        <v>0.011</v>
      </c>
      <c r="D29" s="89">
        <v>0.0075</v>
      </c>
      <c r="E29" s="90">
        <v>0.021</v>
      </c>
      <c r="F29" s="91">
        <v>0.0031</v>
      </c>
      <c r="G29" s="91">
        <v>0.014</v>
      </c>
      <c r="H29" s="91">
        <v>0.0115</v>
      </c>
      <c r="I29" s="92">
        <v>0.0075</v>
      </c>
      <c r="J29" s="93"/>
      <c r="K29" s="93"/>
      <c r="L29" s="93"/>
      <c r="M29" s="94"/>
      <c r="N29" s="95"/>
      <c r="O29" s="95"/>
      <c r="P29" s="95"/>
    </row>
    <row r="30" spans="1:15" ht="30.75" customHeight="1">
      <c r="A30" s="145" t="s">
        <v>61</v>
      </c>
      <c r="B30" s="145"/>
      <c r="C30" s="145"/>
      <c r="D30" s="145"/>
      <c r="E30" s="145"/>
      <c r="F30" s="145"/>
      <c r="G30" s="145"/>
      <c r="H30" s="145"/>
      <c r="I30" s="145"/>
      <c r="J30" s="93"/>
      <c r="K30" s="93"/>
      <c r="L30" s="94"/>
      <c r="M30" s="96"/>
      <c r="N30" s="96"/>
      <c r="O30" s="1"/>
    </row>
    <row r="31" spans="1:9" ht="12.75">
      <c r="A31" s="146"/>
      <c r="B31" s="146"/>
      <c r="C31" s="146"/>
      <c r="D31" s="146"/>
      <c r="E31" s="146"/>
      <c r="F31" s="146"/>
      <c r="G31" s="146"/>
      <c r="H31" s="146"/>
      <c r="I31" s="146"/>
    </row>
    <row r="32" spans="1:9" ht="12.75">
      <c r="A32" s="147"/>
      <c r="B32" s="147"/>
      <c r="C32" s="147"/>
      <c r="D32" s="147"/>
      <c r="E32" s="147"/>
      <c r="F32" s="147"/>
      <c r="G32" s="147"/>
      <c r="H32" s="147"/>
      <c r="I32" s="147"/>
    </row>
  </sheetData>
  <sheetProtection password="C63C" sheet="1" formatCells="0" formatColumns="0" formatRows="0" insertColumns="0" insertRows="0" insertHyperlinks="0" deleteColumns="0" deleteRows="0" sort="0" autoFilter="0" pivotTables="0"/>
  <mergeCells count="5">
    <mergeCell ref="A1:I2"/>
    <mergeCell ref="A3:I3"/>
    <mergeCell ref="A11:I11"/>
    <mergeCell ref="A30:I30"/>
    <mergeCell ref="A31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2.57421875" style="1" customWidth="1"/>
    <col min="2" max="2" width="12.28125" style="1" customWidth="1"/>
    <col min="3" max="3" width="13.7109375" style="1" customWidth="1"/>
    <col min="4" max="4" width="12.140625" style="1" customWidth="1"/>
    <col min="5" max="6" width="12.28125" style="1" customWidth="1"/>
    <col min="7" max="7" width="9.140625" style="1" customWidth="1"/>
    <col min="8" max="8" width="8.57421875" style="1" customWidth="1"/>
    <col min="9" max="9" width="0" style="1" hidden="1" customWidth="1"/>
    <col min="10" max="10" width="3.57421875" style="1" customWidth="1"/>
    <col min="11" max="16384" width="9.140625" style="1" customWidth="1"/>
  </cols>
  <sheetData>
    <row r="1" spans="1:7" ht="14.25" customHeight="1">
      <c r="A1" s="148" t="s">
        <v>62</v>
      </c>
      <c r="B1" s="148"/>
      <c r="C1" s="148"/>
      <c r="D1" s="148"/>
      <c r="E1" s="148"/>
      <c r="F1" s="148"/>
      <c r="G1" s="97"/>
    </row>
    <row r="2" spans="1:7" ht="27.75" customHeight="1">
      <c r="A2" s="148"/>
      <c r="B2" s="148"/>
      <c r="C2" s="148"/>
      <c r="D2" s="148"/>
      <c r="E2" s="148"/>
      <c r="F2" s="148"/>
      <c r="G2" s="97"/>
    </row>
    <row r="3" spans="1:7" ht="15">
      <c r="A3" s="97"/>
      <c r="B3" s="97"/>
      <c r="C3" s="97"/>
      <c r="D3" s="97"/>
      <c r="E3" s="97"/>
      <c r="F3" s="97"/>
      <c r="G3" s="97"/>
    </row>
    <row r="4" spans="1:7" ht="17.25" customHeight="1">
      <c r="A4" s="149" t="s">
        <v>63</v>
      </c>
      <c r="B4" s="149"/>
      <c r="C4" s="149"/>
      <c r="D4" s="149"/>
      <c r="E4" s="149"/>
      <c r="F4" s="149"/>
      <c r="G4" s="97"/>
    </row>
    <row r="5" spans="1:7" ht="31.5" customHeight="1">
      <c r="A5" s="98" t="s">
        <v>64</v>
      </c>
      <c r="B5" s="99" t="s">
        <v>65</v>
      </c>
      <c r="C5" s="99" t="s">
        <v>66</v>
      </c>
      <c r="D5" s="99" t="s">
        <v>67</v>
      </c>
      <c r="E5" s="99" t="s">
        <v>68</v>
      </c>
      <c r="F5" s="100" t="s">
        <v>69</v>
      </c>
      <c r="G5" s="36"/>
    </row>
    <row r="6" spans="1:7" ht="19.5" customHeight="1">
      <c r="A6" s="7" t="s">
        <v>70</v>
      </c>
      <c r="B6" s="9">
        <v>8695</v>
      </c>
      <c r="C6" s="9">
        <v>2923</v>
      </c>
      <c r="D6" s="9">
        <v>11202</v>
      </c>
      <c r="E6" s="101">
        <f>SUM(B6:D6)</f>
        <v>22820</v>
      </c>
      <c r="F6" s="102">
        <f>E6/$E$10*100</f>
        <v>7.728467311495842</v>
      </c>
      <c r="G6" s="36"/>
    </row>
    <row r="7" spans="1:7" ht="15.75" customHeight="1">
      <c r="A7" s="6" t="s">
        <v>71</v>
      </c>
      <c r="B7" s="103">
        <v>38411</v>
      </c>
      <c r="C7" s="103">
        <v>14107</v>
      </c>
      <c r="D7" s="103">
        <v>30602</v>
      </c>
      <c r="E7" s="103">
        <f>SUM(B7:D7)</f>
        <v>83120</v>
      </c>
      <c r="F7" s="104">
        <f>E7/$E$10*100</f>
        <v>28.15031564117153</v>
      </c>
      <c r="G7" s="36"/>
    </row>
    <row r="8" spans="1:7" ht="18" customHeight="1">
      <c r="A8" s="7" t="s">
        <v>72</v>
      </c>
      <c r="B8" s="101">
        <v>29053</v>
      </c>
      <c r="C8" s="101">
        <v>23237</v>
      </c>
      <c r="D8" s="101">
        <v>135255</v>
      </c>
      <c r="E8" s="101">
        <f>SUM(B8:D8)</f>
        <v>187545</v>
      </c>
      <c r="F8" s="102">
        <f>E8/$E$10*100</f>
        <v>63.51601235471024</v>
      </c>
      <c r="G8" s="36"/>
    </row>
    <row r="9" spans="1:7" ht="19.5" customHeight="1">
      <c r="A9" s="6" t="s">
        <v>73</v>
      </c>
      <c r="B9" s="103">
        <v>123</v>
      </c>
      <c r="C9" s="103">
        <v>70</v>
      </c>
      <c r="D9" s="103">
        <v>1594</v>
      </c>
      <c r="E9" s="103">
        <f>SUM(B9:D9)</f>
        <v>1787</v>
      </c>
      <c r="F9" s="104">
        <f>E9/$E$10*100</f>
        <v>0.6052046926223956</v>
      </c>
      <c r="G9" s="36"/>
    </row>
    <row r="10" spans="1:7" ht="22.5" customHeight="1">
      <c r="A10" s="105" t="s">
        <v>33</v>
      </c>
      <c r="B10" s="106">
        <f>SUM(B6:B9)</f>
        <v>76282</v>
      </c>
      <c r="C10" s="106">
        <f>SUM(C6:C9)</f>
        <v>40337</v>
      </c>
      <c r="D10" s="106">
        <f>SUM(D6:D9)</f>
        <v>178653</v>
      </c>
      <c r="E10" s="106">
        <f>SUM(E6:E9)</f>
        <v>295272</v>
      </c>
      <c r="F10" s="107">
        <f>SUM(F6:F9)</f>
        <v>100.00000000000001</v>
      </c>
      <c r="G10" s="36"/>
    </row>
    <row r="11" spans="1:7" ht="12.75">
      <c r="A11" s="36"/>
      <c r="B11" s="36"/>
      <c r="C11" s="36"/>
      <c r="D11" s="36"/>
      <c r="E11" s="36"/>
      <c r="F11" s="36"/>
      <c r="G11" s="36"/>
    </row>
    <row r="12" spans="1:7" ht="15">
      <c r="A12" s="150" t="s">
        <v>74</v>
      </c>
      <c r="B12" s="150"/>
      <c r="C12" s="150"/>
      <c r="D12" s="150"/>
      <c r="E12" s="150"/>
      <c r="F12" s="150"/>
      <c r="G12" s="36"/>
    </row>
  </sheetData>
  <sheetProtection password="C63C" sheet="1" selectLockedCells="1" selectUnlockedCells="1"/>
  <mergeCells count="3">
    <mergeCell ref="A1:F2"/>
    <mergeCell ref="A4:F4"/>
    <mergeCell ref="A12:F12"/>
  </mergeCell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.00390625" style="73" customWidth="1"/>
    <col min="2" max="2" width="22.00390625" style="73" customWidth="1"/>
    <col min="3" max="3" width="14.140625" style="73" customWidth="1"/>
    <col min="4" max="4" width="15.28125" style="73" customWidth="1"/>
    <col min="5" max="5" width="16.00390625" style="73" customWidth="1"/>
    <col min="6" max="16384" width="9.140625" style="73" customWidth="1"/>
  </cols>
  <sheetData>
    <row r="1" spans="1:6" ht="12.75" customHeight="1">
      <c r="A1" s="151" t="s">
        <v>75</v>
      </c>
      <c r="B1" s="151"/>
      <c r="C1" s="151"/>
      <c r="D1" s="151"/>
      <c r="E1" s="151"/>
      <c r="F1" s="151"/>
    </row>
    <row r="2" spans="1:6" ht="12.75" customHeight="1">
      <c r="A2" s="151"/>
      <c r="B2" s="151"/>
      <c r="C2" s="151"/>
      <c r="D2" s="151"/>
      <c r="E2" s="151"/>
      <c r="F2" s="151"/>
    </row>
    <row r="3" spans="1:6" ht="15" customHeight="1">
      <c r="A3" s="151"/>
      <c r="B3" s="151"/>
      <c r="C3" s="151"/>
      <c r="D3" s="151"/>
      <c r="E3" s="151"/>
      <c r="F3" s="151"/>
    </row>
    <row r="5" spans="2:5" ht="15">
      <c r="B5" s="108" t="s">
        <v>76</v>
      </c>
      <c r="C5" s="109"/>
      <c r="D5" s="109"/>
      <c r="E5" s="109"/>
    </row>
    <row r="6" spans="2:5" ht="35.25" customHeight="1">
      <c r="B6" s="152" t="s">
        <v>77</v>
      </c>
      <c r="C6" s="110" t="s">
        <v>78</v>
      </c>
      <c r="D6" s="110" t="s">
        <v>79</v>
      </c>
      <c r="E6" s="110" t="s">
        <v>64</v>
      </c>
    </row>
    <row r="7" spans="2:5" ht="15">
      <c r="B7" s="152"/>
      <c r="C7" s="110"/>
      <c r="D7" s="110"/>
      <c r="E7" s="110"/>
    </row>
    <row r="8" spans="2:9" ht="15">
      <c r="B8" s="111" t="s">
        <v>80</v>
      </c>
      <c r="C8" s="112">
        <v>3747</v>
      </c>
      <c r="D8" s="113">
        <f>C8/$C$11</f>
        <v>0.1615643325284581</v>
      </c>
      <c r="E8" s="114">
        <v>9731</v>
      </c>
      <c r="G8" s="115"/>
      <c r="H8" s="116"/>
      <c r="I8" s="117"/>
    </row>
    <row r="9" spans="2:9" ht="15">
      <c r="B9" s="111" t="s">
        <v>81</v>
      </c>
      <c r="C9" s="112">
        <v>5481</v>
      </c>
      <c r="D9" s="113">
        <f>C9/$C$11</f>
        <v>0.23633149361848912</v>
      </c>
      <c r="E9" s="114">
        <v>9500</v>
      </c>
      <c r="G9" s="115"/>
      <c r="H9" s="116"/>
      <c r="I9" s="117"/>
    </row>
    <row r="10" spans="2:9" ht="15">
      <c r="B10" s="111" t="s">
        <v>82</v>
      </c>
      <c r="C10" s="112">
        <v>13964</v>
      </c>
      <c r="D10" s="113">
        <f>C10/$C$11</f>
        <v>0.6021041738530528</v>
      </c>
      <c r="E10" s="114">
        <v>9204</v>
      </c>
      <c r="G10" s="115"/>
      <c r="H10" s="116"/>
      <c r="I10" s="117"/>
    </row>
    <row r="11" spans="2:8" ht="15">
      <c r="B11" s="118" t="s">
        <v>33</v>
      </c>
      <c r="C11" s="119">
        <f>SUM(C8:C10)</f>
        <v>23192</v>
      </c>
      <c r="D11" s="120">
        <f>SUM(D8:D10)</f>
        <v>1</v>
      </c>
      <c r="E11" s="121" t="s">
        <v>83</v>
      </c>
      <c r="G11" s="115"/>
      <c r="H11" s="122"/>
    </row>
    <row r="12" spans="2:5" ht="15">
      <c r="B12" s="123" t="s">
        <v>84</v>
      </c>
      <c r="C12" s="110"/>
      <c r="D12" s="110"/>
      <c r="E12" s="110"/>
    </row>
    <row r="13" spans="2:5" ht="35.25" customHeight="1">
      <c r="B13" s="153">
        <v>35431</v>
      </c>
      <c r="C13" s="110" t="s">
        <v>78</v>
      </c>
      <c r="D13" s="110" t="s">
        <v>79</v>
      </c>
      <c r="E13" s="110" t="s">
        <v>64</v>
      </c>
    </row>
    <row r="14" spans="2:5" ht="15">
      <c r="B14" s="153"/>
      <c r="C14" s="110"/>
      <c r="D14" s="110"/>
      <c r="E14" s="110"/>
    </row>
    <row r="15" spans="2:9" ht="15">
      <c r="B15" s="111" t="s">
        <v>80</v>
      </c>
      <c r="C15" s="110">
        <v>733</v>
      </c>
      <c r="D15" s="113">
        <f>C15/$C$18</f>
        <v>0.08640811033832371</v>
      </c>
      <c r="E15" s="114">
        <v>8220</v>
      </c>
      <c r="H15" s="116"/>
      <c r="I15" s="117"/>
    </row>
    <row r="16" spans="2:9" ht="15">
      <c r="B16" s="111" t="s">
        <v>81</v>
      </c>
      <c r="C16" s="112">
        <v>1648</v>
      </c>
      <c r="D16" s="113">
        <f>C16/$C$18</f>
        <v>0.19427089473063774</v>
      </c>
      <c r="E16" s="114">
        <v>7692</v>
      </c>
      <c r="G16" s="115"/>
      <c r="H16" s="116"/>
      <c r="I16" s="117"/>
    </row>
    <row r="17" spans="2:9" ht="15">
      <c r="B17" s="111" t="s">
        <v>82</v>
      </c>
      <c r="C17" s="112">
        <v>6102</v>
      </c>
      <c r="D17" s="113">
        <f>C17/$C$18</f>
        <v>0.7193209949310385</v>
      </c>
      <c r="E17" s="114">
        <v>7162</v>
      </c>
      <c r="G17" s="115"/>
      <c r="H17" s="116"/>
      <c r="I17" s="117"/>
    </row>
    <row r="18" spans="2:8" ht="15">
      <c r="B18" s="118" t="s">
        <v>33</v>
      </c>
      <c r="C18" s="119">
        <f>SUM(C15:C17)</f>
        <v>8483</v>
      </c>
      <c r="D18" s="120">
        <f>SUM(D15:D17)</f>
        <v>1</v>
      </c>
      <c r="E18" s="121" t="s">
        <v>83</v>
      </c>
      <c r="G18" s="115"/>
      <c r="H18" s="122"/>
    </row>
    <row r="19" spans="2:5" ht="15">
      <c r="B19" s="123" t="s">
        <v>84</v>
      </c>
      <c r="C19" s="110"/>
      <c r="D19" s="110"/>
      <c r="E19" s="110"/>
    </row>
    <row r="20" spans="2:5" ht="35.25" customHeight="1">
      <c r="B20" s="152" t="s">
        <v>85</v>
      </c>
      <c r="C20" s="110" t="s">
        <v>78</v>
      </c>
      <c r="D20" s="110" t="s">
        <v>79</v>
      </c>
      <c r="E20" s="110" t="s">
        <v>64</v>
      </c>
    </row>
    <row r="21" spans="2:5" ht="15">
      <c r="B21" s="152"/>
      <c r="C21" s="110"/>
      <c r="D21" s="110"/>
      <c r="E21" s="110"/>
    </row>
    <row r="22" spans="2:9" ht="15">
      <c r="B22" s="111" t="s">
        <v>80</v>
      </c>
      <c r="C22" s="112">
        <v>4297</v>
      </c>
      <c r="D22" s="113">
        <f>C22/$C$25</f>
        <v>0.11638047776393479</v>
      </c>
      <c r="E22" s="114">
        <v>8729</v>
      </c>
      <c r="G22" s="115"/>
      <c r="H22" s="116"/>
      <c r="I22" s="117"/>
    </row>
    <row r="23" spans="2:9" ht="15">
      <c r="B23" s="111" t="s">
        <v>81</v>
      </c>
      <c r="C23" s="112">
        <v>7448</v>
      </c>
      <c r="D23" s="113">
        <f>C23/$C$25</f>
        <v>0.2017225502410487</v>
      </c>
      <c r="E23" s="114">
        <v>8174</v>
      </c>
      <c r="G23" s="115"/>
      <c r="H23" s="116"/>
      <c r="I23" s="117"/>
    </row>
    <row r="24" spans="2:9" ht="15">
      <c r="B24" s="111" t="s">
        <v>82</v>
      </c>
      <c r="C24" s="112">
        <v>25177</v>
      </c>
      <c r="D24" s="113">
        <f>C24/$C$25</f>
        <v>0.6818969719950165</v>
      </c>
      <c r="E24" s="114">
        <v>7620</v>
      </c>
      <c r="G24" s="115"/>
      <c r="H24" s="116"/>
      <c r="I24" s="117"/>
    </row>
    <row r="25" spans="2:8" ht="15">
      <c r="B25" s="118" t="s">
        <v>33</v>
      </c>
      <c r="C25" s="119">
        <f>SUM(C22:C24)</f>
        <v>36922</v>
      </c>
      <c r="D25" s="120">
        <f>SUM(D22:D24)</f>
        <v>1</v>
      </c>
      <c r="E25" s="121" t="s">
        <v>83</v>
      </c>
      <c r="G25" s="115"/>
      <c r="H25" s="12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A1:F3"/>
    <mergeCell ref="B6:B7"/>
    <mergeCell ref="B13:B14"/>
    <mergeCell ref="B20:B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2.7109375" style="1" customWidth="1"/>
    <col min="2" max="2" width="11.8515625" style="1" customWidth="1"/>
    <col min="3" max="3" width="14.140625" style="1" customWidth="1"/>
    <col min="4" max="4" width="13.7109375" style="1" customWidth="1"/>
    <col min="5" max="5" width="13.8515625" style="1" customWidth="1"/>
    <col min="6" max="6" width="12.57421875" style="1" customWidth="1"/>
    <col min="7" max="16384" width="9.140625" style="1" customWidth="1"/>
  </cols>
  <sheetData>
    <row r="1" spans="1:6" ht="16.5" customHeight="1">
      <c r="A1" s="154" t="s">
        <v>86</v>
      </c>
      <c r="B1" s="154"/>
      <c r="C1" s="154"/>
      <c r="D1" s="154"/>
      <c r="E1" s="154"/>
      <c r="F1" s="154"/>
    </row>
    <row r="2" spans="1:6" ht="20.25" customHeight="1">
      <c r="A2" s="154"/>
      <c r="B2" s="154"/>
      <c r="C2" s="154"/>
      <c r="D2" s="154"/>
      <c r="E2" s="154"/>
      <c r="F2" s="154"/>
    </row>
    <row r="3" ht="15.75" customHeight="1"/>
    <row r="4" spans="1:6" ht="35.25" customHeight="1">
      <c r="A4" s="124" t="s">
        <v>87</v>
      </c>
      <c r="B4" s="125" t="s">
        <v>88</v>
      </c>
      <c r="C4" s="126" t="s">
        <v>89</v>
      </c>
      <c r="D4" s="126" t="s">
        <v>9</v>
      </c>
      <c r="E4" s="126" t="s">
        <v>10</v>
      </c>
      <c r="F4" s="126" t="s">
        <v>33</v>
      </c>
    </row>
    <row r="5" spans="1:6" ht="15">
      <c r="A5" s="127" t="s">
        <v>90</v>
      </c>
      <c r="B5" s="128">
        <v>37773</v>
      </c>
      <c r="C5" s="129">
        <v>10</v>
      </c>
      <c r="D5" s="129">
        <v>10</v>
      </c>
      <c r="E5" s="129">
        <v>197</v>
      </c>
      <c r="F5" s="130">
        <f>SUM(C5:E5)</f>
        <v>217</v>
      </c>
    </row>
    <row r="6" spans="1:6" ht="15">
      <c r="A6" s="127" t="s">
        <v>91</v>
      </c>
      <c r="B6" s="128">
        <v>35062</v>
      </c>
      <c r="C6" s="129">
        <v>19</v>
      </c>
      <c r="D6" s="129">
        <v>2</v>
      </c>
      <c r="E6" s="129">
        <v>46</v>
      </c>
      <c r="F6" s="130">
        <f>SUM(C6:E6)</f>
        <v>67</v>
      </c>
    </row>
    <row r="7" spans="1:6" ht="15">
      <c r="A7" s="127" t="s">
        <v>92</v>
      </c>
      <c r="B7" s="128">
        <v>36607</v>
      </c>
      <c r="C7" s="129">
        <v>53</v>
      </c>
      <c r="D7" s="129">
        <v>19</v>
      </c>
      <c r="E7" s="129">
        <v>867</v>
      </c>
      <c r="F7" s="130">
        <f>SUM(C7:E7)</f>
        <v>939</v>
      </c>
    </row>
    <row r="8" spans="1:6" ht="15">
      <c r="A8" s="118" t="s">
        <v>93</v>
      </c>
      <c r="B8" s="131"/>
      <c r="C8" s="121">
        <f>SUM(C5:C7)</f>
        <v>82</v>
      </c>
      <c r="D8" s="121">
        <f>SUM(D5:D7)</f>
        <v>31</v>
      </c>
      <c r="E8" s="119">
        <f>SUM(E5:E7)</f>
        <v>1110</v>
      </c>
      <c r="F8" s="132">
        <f>SUM(C8:E8)</f>
        <v>1223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Milenkovska</dc:creator>
  <cp:keywords/>
  <dc:description/>
  <cp:lastModifiedBy>Biljana Milenkovska</cp:lastModifiedBy>
  <dcterms:created xsi:type="dcterms:W3CDTF">2015-07-14T11:54:32Z</dcterms:created>
  <dcterms:modified xsi:type="dcterms:W3CDTF">2015-07-14T11:58:01Z</dcterms:modified>
  <cp:category/>
  <cp:version/>
  <cp:contentType/>
  <cp:contentStatus/>
</cp:coreProperties>
</file>