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05" windowWidth="8535" windowHeight="2760" activeTab="0"/>
  </bookViews>
  <sheets>
    <sheet name="shfrytëzues të pensionit" sheetId="1" r:id="rId1"/>
    <sheet name="shfrytëzues të rinj dhe të ndje" sheetId="2" r:id="rId2"/>
    <sheet name="min.mak" sheetId="3" r:id="rId3"/>
    <sheet name="pensione të ulëta" sheetId="4" r:id="rId4"/>
    <sheet name="pensione minimale" sheetId="5" r:id="rId5"/>
  </sheets>
  <definedNames/>
  <calcPr fullCalcOnLoad="1"/>
</workbook>
</file>

<file path=xl/sharedStrings.xml><?xml version="1.0" encoding="utf-8"?>
<sst xmlns="http://schemas.openxmlformats.org/spreadsheetml/2006/main" count="124" uniqueCount="94">
  <si>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</si>
  <si>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</si>
  <si>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</si>
  <si>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</si>
  <si>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</si>
  <si>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</si>
  <si>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</si>
  <si>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</si>
  <si>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</si>
  <si>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</si>
  <si>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</si>
  <si>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</si>
  <si>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</si>
  <si>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</si>
  <si>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</si>
  <si>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</si>
  <si>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</si>
  <si>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</si>
  <si>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</si>
  <si>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</si>
  <si>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</si>
  <si>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</si>
  <si>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</si>
  <si>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</si>
  <si>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 xml:space="preserve">                                             </t>
  </si>
  <si>
    <t xml:space="preserve">   Të dhëna për gjendjen e numrit të shfrytëzuesve të pensionit për vitin 2015</t>
  </si>
  <si>
    <t xml:space="preserve">       Gjendja e shfrytëzuesve të pensionit sipas llojit, të drejtës së arritur dhe pensionit mesatar për muajin Maj të vitit 2015</t>
  </si>
  <si>
    <t>maj viti 2015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</si>
  <si>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</si>
  <si>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</si>
  <si>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</si>
  <si>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</si>
  <si>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</si>
  <si>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>Pensioni familjar</t>
  </si>
  <si>
    <t>Pensioni invalidor</t>
  </si>
  <si>
    <t>Pensioni i pleqërisë</t>
  </si>
  <si>
    <t>Gjithsej:</t>
  </si>
  <si>
    <t>Pensioni bujqësor</t>
  </si>
  <si>
    <t>pensioni ushtarak</t>
  </si>
  <si>
    <t>Pensioni mesatar</t>
  </si>
  <si>
    <t xml:space="preserve">Mesatarja totale e pensionit të paguar për muajin Maj të vitit 2015 </t>
  </si>
  <si>
    <t>Grafikoni 1.</t>
  </si>
  <si>
    <t>Struktura e pensionistëve sipas shumës të pensionit për muajin Maj viti 2015</t>
  </si>
  <si>
    <t xml:space="preserve">Gjendja e shfrztëzuesve  të rinj dhe të ndjerë dhe koeficienti i harmonizimit të pensioneve për muajin Maj të vitit 2015 </t>
  </si>
  <si>
    <t xml:space="preserve">                 Shfrytëzues të rinj dhe të ndjerë të pensionit, dallimi i pensioneve minimale të reja për muajin Maj të vitit 2015</t>
  </si>
  <si>
    <t>Shfrytëzues të rinj dhe të ndjerë sipas llojit të pensionit</t>
  </si>
  <si>
    <t xml:space="preserve">Pensionist të rinj </t>
  </si>
  <si>
    <t>Pensionist të ndjerë</t>
  </si>
  <si>
    <t>Dallimi</t>
  </si>
  <si>
    <t>Gra</t>
  </si>
  <si>
    <t xml:space="preserve">Gra </t>
  </si>
  <si>
    <t>Gjithsej</t>
  </si>
  <si>
    <t>Burra</t>
  </si>
  <si>
    <t xml:space="preserve">Gjithsej </t>
  </si>
  <si>
    <t>pensoione të reja minimale</t>
  </si>
  <si>
    <t xml:space="preserve">Pensione familjare </t>
  </si>
  <si>
    <t xml:space="preserve">Pensione invalidore </t>
  </si>
  <si>
    <t>Pensione pleqërie</t>
  </si>
  <si>
    <t xml:space="preserve">                   Grafikoni. 2.          Pnesionist të rinj dhe të ndjerë sipas llojit të pensionit për muajin Maj viti 2015</t>
  </si>
  <si>
    <t xml:space="preserve">Harmonizim ligjor i pensioneve </t>
  </si>
  <si>
    <t xml:space="preserve">                Lëvizja e koeficientit dhe harmonizimi i pensioneve.  </t>
  </si>
  <si>
    <t>Harmonizim vjetor</t>
  </si>
  <si>
    <t xml:space="preserve">Të gjithë pensionistët të cilët të drejtën e tyre e kanë realizuar në përfundim me muajin Shkurt të vitit 2014 pensionet u janë zmadhuar për 600 denarë shumë fikse </t>
  </si>
  <si>
    <t>Gjendja e shfrytëzuesve të pensionit në krahasim me pensionet minimale dhe maksimale për muajin Maj të vitit 2015</t>
  </si>
  <si>
    <t>Gjendja e shfrytëzuesve të pensionit në krahasim me pensionet min. Dhe mak. Për muajin Maj të vitit 2015</t>
  </si>
  <si>
    <t>Shumat</t>
  </si>
  <si>
    <t>P.familjar</t>
  </si>
  <si>
    <t>P.invalidor</t>
  </si>
  <si>
    <t>P.pleqërie</t>
  </si>
  <si>
    <t>Struktura</t>
  </si>
  <si>
    <t>Deri në pension min. ( 7.162,00)</t>
  </si>
  <si>
    <t>Minimale (Prej 7.162,00-9.500,00)</t>
  </si>
  <si>
    <t>Mbi min.(9,500,00- 35,062,00)</t>
  </si>
  <si>
    <t>Maks. (35,062,00-37,773,00)</t>
  </si>
  <si>
    <t xml:space="preserve">                 Grafikoni 3. Struktura e pensionistëve sipas shumës të pensionit për m,uajin Maj të vitit 2015 </t>
  </si>
  <si>
    <t>Numri i shfrytëzuesve të pensionet më të ulët sipas shumës në grupe për muajin Maj viti 2015</t>
  </si>
  <si>
    <t>Edrejtë e realizuar deri</t>
  </si>
  <si>
    <t>Numri</t>
  </si>
  <si>
    <t>Shuma</t>
  </si>
  <si>
    <t xml:space="preserve">Grupa e I </t>
  </si>
  <si>
    <t xml:space="preserve">Grupa e II </t>
  </si>
  <si>
    <t>Grupa e III</t>
  </si>
  <si>
    <t>E drejtë e realizuar prej</t>
  </si>
  <si>
    <t xml:space="preserve"> 01.01.1997 </t>
  </si>
  <si>
    <t>Numri i shfrytëzuesve të shumës më të lartë të pensionit sipas llojit për muajin Maj viti 2015</t>
  </si>
  <si>
    <t>E drejtë e realizuar</t>
  </si>
  <si>
    <t>denarë</t>
  </si>
  <si>
    <t>Pension familjar</t>
  </si>
  <si>
    <t>Pension invalidor</t>
  </si>
  <si>
    <t>Pension pleqërie</t>
  </si>
  <si>
    <t>E drejtë e realizuar deri 31.12.1996</t>
  </si>
  <si>
    <t>E drejtë e realizuar prej 01.01.1997</t>
  </si>
  <si>
    <t>E drejtë e realizuar prej 01.01.2002</t>
  </si>
  <si>
    <t>GJ I TH S E J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</si>
</sst>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11"/>
      <name val="StobiSerif Regular"/>
      <family val="3"/>
    </font>
    <font>
      <sz val="8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65"/>
      <color indexed="8"/>
      <name val="StobiSerif Regular"/>
      <family val="0"/>
    </font>
    <font>
      <b/>
      <sz val="9"/>
      <color indexed="10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StobiSerif 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2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20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21" borderId="12" xfId="58" applyFont="1" applyFill="1" applyBorder="1" applyAlignment="1">
      <alignment horizontal="center" vertical="center" wrapText="1"/>
      <protection/>
    </xf>
    <xf numFmtId="0" fontId="5" fillId="21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20" borderId="14" xfId="44" applyFont="1" applyFill="1" applyBorder="1" applyAlignment="1">
      <alignment/>
    </xf>
    <xf numFmtId="0" fontId="10" fillId="21" borderId="15" xfId="58" applyFont="1" applyFill="1" applyBorder="1">
      <alignment/>
      <protection/>
    </xf>
    <xf numFmtId="0" fontId="10" fillId="21" borderId="16" xfId="58" applyFont="1" applyFill="1" applyBorder="1">
      <alignment/>
      <protection/>
    </xf>
    <xf numFmtId="0" fontId="6" fillId="0" borderId="14" xfId="0" applyFont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20" borderId="16" xfId="0" applyFont="1" applyFill="1" applyBorder="1" applyAlignment="1">
      <alignment/>
    </xf>
    <xf numFmtId="16" fontId="3" fillId="2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3" fillId="2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20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21" borderId="16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21" borderId="15" xfId="0" applyFont="1" applyFill="1" applyBorder="1" applyAlignment="1">
      <alignment/>
    </xf>
    <xf numFmtId="3" fontId="3" fillId="21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20" borderId="14" xfId="42" applyNumberFormat="1" applyFont="1" applyFill="1" applyBorder="1" applyAlignment="1">
      <alignment/>
    </xf>
    <xf numFmtId="172" fontId="3" fillId="21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20" borderId="11" xfId="0" applyNumberFormat="1" applyFont="1" applyFill="1" applyBorder="1" applyAlignment="1">
      <alignment horizontal="right"/>
    </xf>
    <xf numFmtId="0" fontId="5" fillId="20" borderId="15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8" fillId="20" borderId="14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20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21" borderId="17" xfId="58" applyNumberFormat="1" applyFont="1" applyFill="1" applyBorder="1">
      <alignment/>
      <protection/>
    </xf>
    <xf numFmtId="164" fontId="3" fillId="21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21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4" fontId="3" fillId="20" borderId="0" xfId="0" applyNumberFormat="1" applyFont="1" applyFill="1" applyBorder="1" applyAlignment="1">
      <alignment/>
    </xf>
    <xf numFmtId="0" fontId="13" fillId="21" borderId="21" xfId="0" applyFont="1" applyFill="1" applyBorder="1" applyAlignment="1">
      <alignment vertical="center"/>
    </xf>
    <xf numFmtId="0" fontId="10" fillId="21" borderId="22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 vertical="center"/>
    </xf>
    <xf numFmtId="0" fontId="10" fillId="20" borderId="24" xfId="0" applyFont="1" applyFill="1" applyBorder="1" applyAlignment="1">
      <alignment vertical="center"/>
    </xf>
    <xf numFmtId="0" fontId="10" fillId="20" borderId="23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20" borderId="22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10" fillId="20" borderId="23" xfId="0" applyFont="1" applyFill="1" applyBorder="1" applyAlignment="1">
      <alignment vertical="center"/>
    </xf>
    <xf numFmtId="0" fontId="13" fillId="20" borderId="22" xfId="0" applyFont="1" applyFill="1" applyBorder="1" applyAlignment="1">
      <alignment vertical="center" wrapText="1"/>
    </xf>
    <xf numFmtId="0" fontId="13" fillId="20" borderId="21" xfId="0" applyFont="1" applyFill="1" applyBorder="1" applyAlignment="1">
      <alignment vertical="center" wrapText="1"/>
    </xf>
    <xf numFmtId="3" fontId="13" fillId="0" borderId="23" xfId="0" applyNumberFormat="1" applyFont="1" applyBorder="1" applyAlignment="1">
      <alignment horizontal="center" vertical="center"/>
    </xf>
    <xf numFmtId="10" fontId="13" fillId="0" borderId="23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3" fontId="10" fillId="20" borderId="23" xfId="0" applyNumberFormat="1" applyFont="1" applyFill="1" applyBorder="1" applyAlignment="1">
      <alignment horizontal="center" vertical="center"/>
    </xf>
    <xf numFmtId="9" fontId="10" fillId="20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10" fillId="20" borderId="23" xfId="0" applyNumberFormat="1" applyFont="1" applyFill="1" applyBorder="1" applyAlignment="1">
      <alignment horizontal="right" vertical="center"/>
    </xf>
    <xf numFmtId="0" fontId="3" fillId="20" borderId="17" xfId="0" applyFont="1" applyFill="1" applyBorder="1" applyAlignment="1">
      <alignment/>
    </xf>
    <xf numFmtId="0" fontId="3" fillId="2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3" fillId="21" borderId="29" xfId="0" applyNumberFormat="1" applyFont="1" applyFill="1" applyBorder="1" applyAlignment="1">
      <alignment horizontal="center"/>
    </xf>
    <xf numFmtId="4" fontId="3" fillId="21" borderId="30" xfId="0" applyNumberFormat="1" applyFont="1" applyFill="1" applyBorder="1" applyAlignment="1">
      <alignment horizontal="center"/>
    </xf>
    <xf numFmtId="4" fontId="3" fillId="21" borderId="3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20" borderId="0" xfId="0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center"/>
    </xf>
    <xf numFmtId="4" fontId="6" fillId="20" borderId="20" xfId="0" applyNumberFormat="1" applyFont="1" applyFill="1" applyBorder="1" applyAlignment="1">
      <alignment horizontal="center"/>
    </xf>
    <xf numFmtId="4" fontId="6" fillId="20" borderId="28" xfId="0" applyNumberFormat="1" applyFont="1" applyFill="1" applyBorder="1" applyAlignment="1">
      <alignment horizontal="center"/>
    </xf>
    <xf numFmtId="3" fontId="3" fillId="21" borderId="32" xfId="0" applyNumberFormat="1" applyFont="1" applyFill="1" applyBorder="1" applyAlignment="1">
      <alignment horizontal="center"/>
    </xf>
    <xf numFmtId="3" fontId="3" fillId="21" borderId="33" xfId="0" applyNumberFormat="1" applyFont="1" applyFill="1" applyBorder="1" applyAlignment="1">
      <alignment horizontal="center"/>
    </xf>
    <xf numFmtId="3" fontId="3" fillId="21" borderId="34" xfId="0" applyNumberFormat="1" applyFon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3" fillId="20" borderId="37" xfId="0" applyFont="1" applyFill="1" applyBorder="1" applyAlignment="1">
      <alignment horizontal="center" vertical="center" wrapText="1"/>
    </xf>
    <xf numFmtId="0" fontId="3" fillId="20" borderId="38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5" fillId="20" borderId="41" xfId="0" applyFont="1" applyFill="1" applyBorder="1" applyAlignment="1">
      <alignment horizontal="center" vertical="center" wrapText="1"/>
    </xf>
    <xf numFmtId="0" fontId="5" fillId="20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20" borderId="45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5" fillId="20" borderId="46" xfId="0" applyFont="1" applyFill="1" applyBorder="1" applyAlignment="1">
      <alignment horizontal="center"/>
    </xf>
    <xf numFmtId="0" fontId="5" fillId="20" borderId="47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35" xfId="58" applyFont="1" applyFill="1" applyBorder="1" applyAlignment="1">
      <alignment horizontal="center" vertical="center" wrapText="1"/>
      <protection/>
    </xf>
    <xf numFmtId="0" fontId="3" fillId="20" borderId="36" xfId="58" applyFont="1" applyFill="1" applyBorder="1" applyAlignment="1">
      <alignment horizontal="center" vertical="center" wrapText="1"/>
      <protection/>
    </xf>
    <xf numFmtId="0" fontId="3" fillId="20" borderId="37" xfId="58" applyFont="1" applyFill="1" applyBorder="1" applyAlignment="1">
      <alignment horizontal="center" vertical="center" wrapText="1"/>
      <protection/>
    </xf>
    <xf numFmtId="0" fontId="3" fillId="20" borderId="38" xfId="58" applyFont="1" applyFill="1" applyBorder="1" applyAlignment="1">
      <alignment horizontal="center" vertical="center" wrapText="1"/>
      <protection/>
    </xf>
    <xf numFmtId="0" fontId="3" fillId="20" borderId="39" xfId="58" applyFont="1" applyFill="1" applyBorder="1" applyAlignment="1">
      <alignment horizontal="center" vertical="center" wrapText="1"/>
      <protection/>
    </xf>
    <xf numFmtId="0" fontId="3" fillId="20" borderId="40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14" fontId="13" fillId="0" borderId="48" xfId="0" applyNumberFormat="1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3" fillId="20" borderId="0" xfId="58" applyFont="1" applyFill="1" applyBorder="1" applyAlignment="1">
      <alignment horizontal="center" vertical="center" wrapText="1"/>
      <protection/>
    </xf>
    <xf numFmtId="0" fontId="3" fillId="21" borderId="50" xfId="0" applyFont="1" applyFill="1" applyBorder="1" applyAlignment="1">
      <alignment horizontal="center" vertical="center" wrapText="1"/>
    </xf>
    <xf numFmtId="0" fontId="3" fillId="21" borderId="44" xfId="0" applyFont="1" applyFill="1" applyBorder="1" applyAlignment="1">
      <alignment horizontal="center" vertical="center" wrapText="1"/>
    </xf>
    <xf numFmtId="0" fontId="3" fillId="21" borderId="51" xfId="0" applyFont="1" applyFill="1" applyBorder="1" applyAlignment="1">
      <alignment horizontal="center" vertical="center" wrapText="1"/>
    </xf>
    <xf numFmtId="0" fontId="3" fillId="21" borderId="52" xfId="0" applyFont="1" applyFill="1" applyBorder="1" applyAlignment="1">
      <alignment horizontal="center" vertical="center" wrapText="1"/>
    </xf>
    <xf numFmtId="0" fontId="3" fillId="21" borderId="43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Maj viti 2015</a:t>
            </a:r>
          </a:p>
        </c:rich>
      </c:tx>
      <c:layout>
        <c:manualLayout>
          <c:xMode val="factor"/>
          <c:yMode val="factor"/>
          <c:x val="0.068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25"/>
          <c:y val="0.481"/>
          <c:w val="0.29025"/>
          <c:h val="0.2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familjar
25,82%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invalidor
13,62%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pleqërie
59,81%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Ushtarak
0,56%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Pens. Min. Bujq.
0,19%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 të pensionit'!$C$26:$C$30</c:f>
              <c:strCache>
                <c:ptCount val="5"/>
                <c:pt idx="0">
                  <c:v>Семејна пензија</c:v>
                </c:pt>
                <c:pt idx="1">
                  <c:v>Инвалидска пензија</c:v>
                </c:pt>
                <c:pt idx="2">
                  <c:v>Старосна Пензија</c:v>
                </c:pt>
                <c:pt idx="3">
                  <c:v>Воена Пензија</c:v>
                </c:pt>
                <c:pt idx="4">
                  <c:v>Мин.земјод.пензија</c:v>
                </c:pt>
              </c:strCache>
            </c:strRef>
          </c:cat>
          <c:val>
            <c:numRef>
              <c:f>'shfrytëzues të pensionit'!$E$26:$E$30</c:f>
              <c:numCache>
                <c:ptCount val="5"/>
                <c:pt idx="0">
                  <c:v>25.822548212526485</c:v>
                </c:pt>
                <c:pt idx="1">
                  <c:v>13.61995438534933</c:v>
                </c:pt>
                <c:pt idx="2">
                  <c:v>59.80951159934682</c:v>
                </c:pt>
                <c:pt idx="3">
                  <c:v>0.5590493798836691</c:v>
                </c:pt>
                <c:pt idx="4">
                  <c:v>0.18893642289369628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SHFRYTËZUES TË RINJ DHE TË NDJERË GJATË MUAJIT MAJ TË VITIT 
 2015 </a:t>
            </a:r>
          </a:p>
        </c:rich>
      </c:tx>
      <c:layout>
        <c:manualLayout>
          <c:xMode val="factor"/>
          <c:yMode val="factor"/>
          <c:x val="0.1115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0125"/>
          <c:w val="0.9615"/>
          <c:h val="0.6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'shfrytëzues të rinj dhe të ndje'!$B$4:$D$4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rinj dhe të ndje'!$A$7:$A$9</c:f>
              <c:strCache/>
            </c:strRef>
          </c:cat>
          <c:val>
            <c:numRef>
              <c:f>'shfrytëzues të rinj dhe të ndje'!$D$7:$D$9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'shfrytëzues të rinj dhe të ndje'!$E$4:$G$4</c:f>
              <c:strCache>
                <c:ptCount val="1"/>
                <c:pt idx="0">
                  <c:v>Pensionist të ndjerë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rinj dhe të ndje'!$A$7:$A$9</c:f>
              <c:strCache/>
            </c:strRef>
          </c:cat>
          <c:val>
            <c:numRef>
              <c:f>'shfrytëzues të rinj dhe të ndje'!$G$7:$G$9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828068"/>
        <c:axId val="53234885"/>
      </c:barChart>
      <c:catAx>
        <c:axId val="2082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806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84575"/>
          <c:w val="0.49375"/>
          <c:h val="0.106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të pensionit për muajin Maj të vitit 2015</a:t>
            </a:r>
          </a:p>
        </c:rich>
      </c:tx>
      <c:layout>
        <c:manualLayout>
          <c:xMode val="factor"/>
          <c:yMode val="factor"/>
          <c:x val="0.102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46825"/>
          <c:w val="0.286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'min.mak'!$A$6:$A$9</c:f>
              <c:strCache/>
            </c:strRef>
          </c:cat>
          <c:val>
            <c:numRef>
              <c:f>'min.mak'!$F$6:$F$9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22</xdr:row>
      <xdr:rowOff>66675</xdr:rowOff>
    </xdr:from>
    <xdr:to>
      <xdr:col>5</xdr:col>
      <xdr:colOff>542925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438150" y="5343525"/>
        <a:ext cx="55435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11</xdr:row>
      <xdr:rowOff>38100</xdr:rowOff>
    </xdr:from>
    <xdr:to>
      <xdr:col>8</xdr:col>
      <xdr:colOff>314325</xdr:colOff>
      <xdr:row>22</xdr:row>
      <xdr:rowOff>104775</xdr:rowOff>
    </xdr:to>
    <xdr:graphicFrame>
      <xdr:nvGraphicFramePr>
        <xdr:cNvPr id="1" name="Chart 5"/>
        <xdr:cNvGraphicFramePr/>
      </xdr:nvGraphicFramePr>
      <xdr:xfrm>
        <a:off x="857250" y="2809875"/>
        <a:ext cx="54673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13</xdr:row>
      <xdr:rowOff>28575</xdr:rowOff>
    </xdr:from>
    <xdr:to>
      <xdr:col>5</xdr:col>
      <xdr:colOff>590550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33400" y="3105150"/>
        <a:ext cx="55911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28">
      <selection activeCell="D43" sqref="D43"/>
    </sheetView>
  </sheetViews>
  <sheetFormatPr defaultColWidth="9.140625" defaultRowHeight="12.75"/>
  <cols>
    <col min="1" max="1" width="20.421875" style="12" customWidth="1"/>
    <col min="2" max="2" width="15.28125" style="12" customWidth="1"/>
    <col min="3" max="3" width="15.57421875" style="12" customWidth="1"/>
    <col min="4" max="4" width="14.8515625" style="12" customWidth="1"/>
    <col min="5" max="5" width="15.421875" style="12" customWidth="1"/>
    <col min="6" max="6" width="15.00390625" style="12" customWidth="1"/>
    <col min="7" max="7" width="14.28125" style="12" customWidth="1"/>
    <col min="8" max="8" width="12.42187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43" t="s">
        <v>25</v>
      </c>
      <c r="B1" s="144"/>
      <c r="C1" s="144"/>
      <c r="D1" s="144"/>
      <c r="E1" s="145"/>
    </row>
    <row r="2" spans="1:5" ht="23.25" customHeight="1">
      <c r="A2" s="146"/>
      <c r="B2" s="147"/>
      <c r="C2" s="147"/>
      <c r="D2" s="147"/>
      <c r="E2" s="148"/>
    </row>
    <row r="3" spans="1:5" ht="14.25" customHeight="1">
      <c r="A3" s="13"/>
      <c r="B3" s="13"/>
      <c r="C3" s="13"/>
      <c r="D3" s="13"/>
      <c r="E3" s="14"/>
    </row>
    <row r="4" spans="1:7" ht="38.25" customHeight="1" thickBot="1">
      <c r="A4" s="151" t="s">
        <v>26</v>
      </c>
      <c r="B4" s="151"/>
      <c r="C4" s="151"/>
      <c r="D4" s="151"/>
      <c r="E4" s="151"/>
      <c r="G4" s="59"/>
    </row>
    <row r="5" spans="1:5" ht="21" customHeight="1">
      <c r="A5" s="60" t="s">
        <v>27</v>
      </c>
      <c r="B5" s="126" t="s">
        <v>28</v>
      </c>
      <c r="C5" s="126" t="s">
        <v>29</v>
      </c>
      <c r="D5" s="126" t="s">
        <v>30</v>
      </c>
      <c r="E5" s="149" t="s">
        <v>31</v>
      </c>
    </row>
    <row r="6" spans="1:5" ht="47.25" customHeight="1">
      <c r="A6" s="3" t="s">
        <v>32</v>
      </c>
      <c r="B6" s="127"/>
      <c r="C6" s="127"/>
      <c r="D6" s="127"/>
      <c r="E6" s="150"/>
    </row>
    <row r="7" spans="1:12" ht="15.75" customHeight="1">
      <c r="A7" s="53" t="s">
        <v>33</v>
      </c>
      <c r="B7" s="57">
        <v>76537</v>
      </c>
      <c r="C7" s="57">
        <v>909</v>
      </c>
      <c r="D7" s="37">
        <v>357</v>
      </c>
      <c r="E7" s="62">
        <f>SUM(B7:D7)</f>
        <v>77803</v>
      </c>
      <c r="G7" s="82"/>
      <c r="H7" s="82"/>
      <c r="I7" s="82"/>
      <c r="J7" s="82"/>
      <c r="K7" s="82"/>
      <c r="L7" s="84"/>
    </row>
    <row r="8" spans="1:11" ht="16.5" customHeight="1">
      <c r="A8" s="3" t="s">
        <v>34</v>
      </c>
      <c r="B8" s="15">
        <v>40369</v>
      </c>
      <c r="C8" s="15">
        <v>204</v>
      </c>
      <c r="D8" s="15">
        <v>0</v>
      </c>
      <c r="E8" s="63">
        <f>SUM(B8:D8)</f>
        <v>40573</v>
      </c>
      <c r="G8" s="82"/>
      <c r="H8" s="82"/>
      <c r="I8" s="82"/>
      <c r="J8" s="82"/>
      <c r="K8" s="82"/>
    </row>
    <row r="9" spans="1:12" ht="15.75" customHeight="1">
      <c r="A9" s="53" t="s">
        <v>35</v>
      </c>
      <c r="B9" s="45">
        <v>177273</v>
      </c>
      <c r="C9" s="45">
        <v>544</v>
      </c>
      <c r="D9" s="37">
        <v>203</v>
      </c>
      <c r="E9" s="62">
        <f>SUM(B9:D9)</f>
        <v>178020</v>
      </c>
      <c r="G9" s="82"/>
      <c r="H9" s="82"/>
      <c r="I9" s="82"/>
      <c r="J9" s="82"/>
      <c r="K9" s="82"/>
      <c r="L9" s="84"/>
    </row>
    <row r="10" spans="1:12" ht="17.25" customHeight="1" thickBot="1">
      <c r="A10" s="54" t="s">
        <v>36</v>
      </c>
      <c r="B10" s="61">
        <f>SUM(B7:B9)</f>
        <v>294179</v>
      </c>
      <c r="C10" s="61">
        <f>SUM(C7:C9)</f>
        <v>1657</v>
      </c>
      <c r="D10" s="61">
        <f>SUM(D7:D9)</f>
        <v>560</v>
      </c>
      <c r="E10" s="64">
        <f>SUM(B10:D10)</f>
        <v>296396</v>
      </c>
      <c r="F10" s="78"/>
      <c r="G10" s="82"/>
      <c r="H10" s="88"/>
      <c r="I10" s="82"/>
      <c r="J10" s="82"/>
      <c r="L10" s="84"/>
    </row>
    <row r="11" spans="1:10" ht="15.75" thickBot="1">
      <c r="A11" s="4"/>
      <c r="B11" s="56"/>
      <c r="C11" s="56"/>
      <c r="D11" s="56"/>
      <c r="E11" s="16"/>
      <c r="F11" s="58"/>
      <c r="G11" s="82"/>
      <c r="J11" s="82"/>
    </row>
    <row r="12" spans="1:12" ht="15">
      <c r="A12" s="3" t="s">
        <v>32</v>
      </c>
      <c r="B12" s="140" t="s">
        <v>39</v>
      </c>
      <c r="C12" s="141"/>
      <c r="D12" s="142"/>
      <c r="E12" s="16"/>
      <c r="F12" s="58"/>
      <c r="G12" s="83"/>
      <c r="H12" s="81"/>
      <c r="I12" s="82"/>
      <c r="L12" s="84"/>
    </row>
    <row r="13" spans="1:8" ht="17.25" customHeight="1">
      <c r="A13" s="53" t="s">
        <v>33</v>
      </c>
      <c r="B13" s="128">
        <v>9850</v>
      </c>
      <c r="C13" s="129"/>
      <c r="D13" s="130"/>
      <c r="E13" s="16"/>
      <c r="F13" s="58"/>
      <c r="G13" s="83"/>
      <c r="H13" s="82"/>
    </row>
    <row r="14" spans="1:9" ht="15.75" customHeight="1">
      <c r="A14" s="3" t="s">
        <v>34</v>
      </c>
      <c r="B14" s="137">
        <v>11189</v>
      </c>
      <c r="C14" s="138"/>
      <c r="D14" s="139"/>
      <c r="E14" s="16"/>
      <c r="F14" s="58"/>
      <c r="G14" s="58"/>
      <c r="H14" s="58"/>
      <c r="I14" s="78"/>
    </row>
    <row r="15" spans="1:11" ht="17.25" customHeight="1">
      <c r="A15" s="53" t="s">
        <v>35</v>
      </c>
      <c r="B15" s="128">
        <v>13858</v>
      </c>
      <c r="C15" s="129"/>
      <c r="D15" s="130"/>
      <c r="E15" s="17"/>
      <c r="F15" s="58"/>
      <c r="G15" s="58"/>
      <c r="H15" s="83"/>
      <c r="K15" s="84"/>
    </row>
    <row r="16" spans="1:11" ht="16.5" customHeight="1">
      <c r="A16" s="77" t="s">
        <v>37</v>
      </c>
      <c r="B16" s="137">
        <v>5522</v>
      </c>
      <c r="C16" s="138"/>
      <c r="D16" s="139"/>
      <c r="E16" s="17"/>
      <c r="F16" s="58"/>
      <c r="G16" s="119" t="s">
        <v>24</v>
      </c>
      <c r="H16" s="58"/>
      <c r="K16" s="84"/>
    </row>
    <row r="17" spans="1:12" ht="16.5" customHeight="1">
      <c r="A17" s="76" t="s">
        <v>38</v>
      </c>
      <c r="B17" s="128">
        <v>19675</v>
      </c>
      <c r="C17" s="129"/>
      <c r="D17" s="130"/>
      <c r="E17" s="17"/>
      <c r="F17" s="58"/>
      <c r="G17" s="58"/>
      <c r="H17" s="83"/>
      <c r="L17" s="84"/>
    </row>
    <row r="18" spans="1:11" ht="18.75" customHeight="1" thickBot="1">
      <c r="A18" s="54" t="s">
        <v>36</v>
      </c>
      <c r="B18" s="131">
        <v>12476</v>
      </c>
      <c r="C18" s="132"/>
      <c r="D18" s="133"/>
      <c r="E18" s="17"/>
      <c r="F18" s="58"/>
      <c r="G18" s="58"/>
      <c r="H18" s="58"/>
      <c r="K18" s="84"/>
    </row>
    <row r="19" spans="1:8" ht="15" customHeight="1">
      <c r="A19" s="58"/>
      <c r="B19" s="16"/>
      <c r="C19" s="16"/>
      <c r="D19" s="16"/>
      <c r="E19" s="17"/>
      <c r="F19" s="4"/>
      <c r="G19" s="58"/>
      <c r="H19" s="58"/>
    </row>
    <row r="20" spans="1:12" ht="15">
      <c r="A20" s="136" t="s">
        <v>40</v>
      </c>
      <c r="B20" s="136"/>
      <c r="C20" s="136"/>
      <c r="D20" s="136"/>
      <c r="E20" s="136"/>
      <c r="F20" s="93">
        <v>12476</v>
      </c>
      <c r="G20" s="58"/>
      <c r="H20" s="58"/>
      <c r="K20" s="84"/>
      <c r="L20" s="87"/>
    </row>
    <row r="21" spans="1:11" ht="12.75">
      <c r="A21" s="58"/>
      <c r="B21" s="58"/>
      <c r="C21" s="58"/>
      <c r="D21" s="58"/>
      <c r="E21" s="58"/>
      <c r="F21" s="58"/>
      <c r="G21" s="58"/>
      <c r="H21" s="58"/>
      <c r="K21" s="84"/>
    </row>
    <row r="22" spans="1:12" ht="15">
      <c r="A22" s="5" t="s">
        <v>41</v>
      </c>
      <c r="B22" s="135" t="s">
        <v>42</v>
      </c>
      <c r="C22" s="135"/>
      <c r="D22" s="135"/>
      <c r="E22" s="135"/>
      <c r="F22" s="135"/>
      <c r="G22" s="58"/>
      <c r="H22" s="58"/>
      <c r="L22" s="87"/>
    </row>
    <row r="23" spans="1:8" ht="15">
      <c r="A23" s="4"/>
      <c r="E23" s="4"/>
      <c r="F23" s="4"/>
      <c r="G23" s="58"/>
      <c r="H23" s="58"/>
    </row>
    <row r="24" spans="1:13" ht="15">
      <c r="A24" s="4"/>
      <c r="F24" s="4"/>
      <c r="G24" s="58"/>
      <c r="H24" s="58"/>
      <c r="M24" s="84"/>
    </row>
    <row r="25" spans="1:8" ht="15">
      <c r="A25" s="4"/>
      <c r="F25" s="4"/>
      <c r="G25" s="4"/>
      <c r="H25" s="58"/>
    </row>
    <row r="26" spans="1:8" ht="15">
      <c r="A26" s="4"/>
      <c r="C26" s="6" t="s">
        <v>0</v>
      </c>
      <c r="D26" s="89">
        <f>B7</f>
        <v>76537</v>
      </c>
      <c r="E26" s="7">
        <f aca="true" t="shared" si="0" ref="E26:E31">D26*100/$D$31</f>
        <v>25.822548212526485</v>
      </c>
      <c r="F26" s="4"/>
      <c r="G26" s="4"/>
      <c r="H26" s="58"/>
    </row>
    <row r="27" spans="1:10" ht="15">
      <c r="A27" s="4"/>
      <c r="C27" s="6" t="s">
        <v>1</v>
      </c>
      <c r="D27" s="89">
        <f>B8</f>
        <v>40369</v>
      </c>
      <c r="E27" s="7">
        <f t="shared" si="0"/>
        <v>13.61995438534933</v>
      </c>
      <c r="F27" s="4"/>
      <c r="G27" s="4"/>
      <c r="I27" s="20"/>
      <c r="J27" s="20"/>
    </row>
    <row r="28" spans="1:12" ht="15">
      <c r="A28" s="4"/>
      <c r="C28" s="6" t="s">
        <v>2</v>
      </c>
      <c r="D28" s="89">
        <f>B9</f>
        <v>177273</v>
      </c>
      <c r="E28" s="7">
        <f t="shared" si="0"/>
        <v>59.80951159934682</v>
      </c>
      <c r="F28" s="4"/>
      <c r="G28" s="4"/>
      <c r="I28" s="20"/>
      <c r="J28" s="55"/>
      <c r="K28" s="20"/>
      <c r="L28" s="20"/>
    </row>
    <row r="29" spans="1:10" ht="15">
      <c r="A29" s="4"/>
      <c r="B29" s="4"/>
      <c r="C29" s="8" t="s">
        <v>4</v>
      </c>
      <c r="D29" s="37">
        <f>C10</f>
        <v>1657</v>
      </c>
      <c r="E29" s="7">
        <f t="shared" si="0"/>
        <v>0.5590493798836691</v>
      </c>
      <c r="F29" s="4"/>
      <c r="G29" s="4"/>
      <c r="I29" s="20"/>
      <c r="J29" s="55"/>
    </row>
    <row r="30" spans="1:10" ht="15">
      <c r="A30" s="4"/>
      <c r="B30" s="4"/>
      <c r="C30" s="8" t="s">
        <v>5</v>
      </c>
      <c r="D30" s="37">
        <f>D10</f>
        <v>560</v>
      </c>
      <c r="E30" s="7">
        <f t="shared" si="0"/>
        <v>0.18893642289369628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90">
        <f>SUM(D26:D30)</f>
        <v>296396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4"/>
      <c r="B36" s="134"/>
      <c r="C36" s="134"/>
      <c r="D36" s="134"/>
      <c r="E36" s="134"/>
      <c r="F36" s="134"/>
      <c r="G36" s="134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B15:D15"/>
    <mergeCell ref="A1:E2"/>
    <mergeCell ref="E5:E6"/>
    <mergeCell ref="A4:E4"/>
    <mergeCell ref="D5:D6"/>
    <mergeCell ref="C5:C6"/>
    <mergeCell ref="B5:B6"/>
    <mergeCell ref="B17:D17"/>
    <mergeCell ref="B18:D18"/>
    <mergeCell ref="A36:G36"/>
    <mergeCell ref="B22:F22"/>
    <mergeCell ref="A20:E20"/>
    <mergeCell ref="B16:D16"/>
    <mergeCell ref="B12:D12"/>
    <mergeCell ref="B13:D13"/>
    <mergeCell ref="B14:D14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30" sqref="A30:I30"/>
    </sheetView>
  </sheetViews>
  <sheetFormatPr defaultColWidth="9.140625" defaultRowHeight="12.75"/>
  <cols>
    <col min="1" max="1" width="23.7109375" style="0" customWidth="1"/>
    <col min="2" max="2" width="9.28125" style="0" customWidth="1"/>
    <col min="3" max="3" width="9.00390625" style="0" customWidth="1"/>
    <col min="4" max="5" width="9.57421875" style="0" customWidth="1"/>
    <col min="6" max="6" width="8.57421875" style="0" customWidth="1"/>
    <col min="7" max="7" width="9.421875" style="0" customWidth="1"/>
    <col min="8" max="8" width="11.00390625" style="0" customWidth="1"/>
    <col min="9" max="9" width="12.421875" style="0" customWidth="1"/>
  </cols>
  <sheetData>
    <row r="1" spans="1:11" ht="15" customHeight="1">
      <c r="A1" s="143" t="s">
        <v>43</v>
      </c>
      <c r="B1" s="144"/>
      <c r="C1" s="144"/>
      <c r="D1" s="144"/>
      <c r="E1" s="144"/>
      <c r="F1" s="144"/>
      <c r="G1" s="144"/>
      <c r="H1" s="144"/>
      <c r="I1" s="145"/>
      <c r="J1" s="2"/>
      <c r="K1" s="2"/>
    </row>
    <row r="2" spans="1:11" ht="26.25" customHeight="1">
      <c r="A2" s="146"/>
      <c r="B2" s="147"/>
      <c r="C2" s="147"/>
      <c r="D2" s="147"/>
      <c r="E2" s="147"/>
      <c r="F2" s="147"/>
      <c r="G2" s="147"/>
      <c r="H2" s="147"/>
      <c r="I2" s="148"/>
      <c r="J2" s="2"/>
      <c r="K2" s="2"/>
    </row>
    <row r="3" spans="1:11" ht="32.25" customHeight="1" thickBot="1">
      <c r="A3" s="161" t="s">
        <v>44</v>
      </c>
      <c r="B3" s="161"/>
      <c r="C3" s="161"/>
      <c r="D3" s="161"/>
      <c r="E3" s="161"/>
      <c r="F3" s="161"/>
      <c r="G3" s="161"/>
      <c r="H3" s="161"/>
      <c r="I3" s="161"/>
      <c r="J3" s="10"/>
      <c r="K3" s="10"/>
    </row>
    <row r="4" spans="1:11" ht="19.5" customHeight="1">
      <c r="A4" s="166" t="s">
        <v>45</v>
      </c>
      <c r="B4" s="155" t="s">
        <v>46</v>
      </c>
      <c r="C4" s="156"/>
      <c r="D4" s="157"/>
      <c r="E4" s="158" t="s">
        <v>47</v>
      </c>
      <c r="F4" s="159"/>
      <c r="G4" s="160"/>
      <c r="H4" s="42" t="s">
        <v>48</v>
      </c>
      <c r="I4" s="171" t="s">
        <v>54</v>
      </c>
      <c r="J4" s="2"/>
      <c r="K4" s="2"/>
    </row>
    <row r="5" spans="1:9" ht="25.5" customHeight="1">
      <c r="A5" s="167"/>
      <c r="B5" s="11" t="s">
        <v>49</v>
      </c>
      <c r="C5" s="11" t="s">
        <v>50</v>
      </c>
      <c r="D5" s="11" t="s">
        <v>51</v>
      </c>
      <c r="E5" s="11" t="s">
        <v>52</v>
      </c>
      <c r="F5" s="11" t="s">
        <v>49</v>
      </c>
      <c r="G5" s="11" t="s">
        <v>53</v>
      </c>
      <c r="H5" s="39" t="s">
        <v>3</v>
      </c>
      <c r="I5" s="172"/>
    </row>
    <row r="6" spans="1:9" ht="15">
      <c r="A6" s="24">
        <v>0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3">
        <v>8</v>
      </c>
    </row>
    <row r="7" spans="1:9" ht="16.5" customHeight="1">
      <c r="A7" s="44" t="s">
        <v>55</v>
      </c>
      <c r="B7" s="9">
        <v>348</v>
      </c>
      <c r="C7" s="9">
        <v>26</v>
      </c>
      <c r="D7" s="25">
        <f>SUM(B7:C7)</f>
        <v>374</v>
      </c>
      <c r="E7" s="9">
        <v>269</v>
      </c>
      <c r="F7" s="9">
        <v>9</v>
      </c>
      <c r="G7" s="9">
        <f>E7+F7</f>
        <v>278</v>
      </c>
      <c r="H7" s="41">
        <f>D7-G7</f>
        <v>96</v>
      </c>
      <c r="I7" s="35">
        <v>165</v>
      </c>
    </row>
    <row r="8" spans="1:9" ht="15.75" customHeight="1">
      <c r="A8" s="3" t="s">
        <v>56</v>
      </c>
      <c r="B8" s="26">
        <v>65</v>
      </c>
      <c r="C8" s="26">
        <v>20</v>
      </c>
      <c r="D8" s="26">
        <f>SUM(B8:C8)</f>
        <v>85</v>
      </c>
      <c r="E8" s="26">
        <v>124</v>
      </c>
      <c r="F8" s="26">
        <v>42</v>
      </c>
      <c r="G8" s="85">
        <f>E8+F8</f>
        <v>166</v>
      </c>
      <c r="H8" s="27">
        <f>D8-G8</f>
        <v>-81</v>
      </c>
      <c r="I8" s="36">
        <v>32</v>
      </c>
    </row>
    <row r="9" spans="1:9" ht="16.5" customHeight="1">
      <c r="A9" s="44" t="s">
        <v>57</v>
      </c>
      <c r="B9" s="9">
        <v>695</v>
      </c>
      <c r="C9" s="9">
        <v>428</v>
      </c>
      <c r="D9" s="25">
        <f>SUM(B9:C9)</f>
        <v>1123</v>
      </c>
      <c r="E9" s="9">
        <v>363</v>
      </c>
      <c r="F9" s="9">
        <v>122</v>
      </c>
      <c r="G9" s="9">
        <f>E9+F9</f>
        <v>485</v>
      </c>
      <c r="H9" s="41">
        <f>D9-G9</f>
        <v>638</v>
      </c>
      <c r="I9" s="35">
        <v>204</v>
      </c>
    </row>
    <row r="10" spans="1:9" ht="18" customHeight="1" thickBot="1">
      <c r="A10" s="38" t="s">
        <v>51</v>
      </c>
      <c r="B10" s="121">
        <f>SUM(B7:B9)</f>
        <v>1108</v>
      </c>
      <c r="C10" s="121">
        <f>SUM(C7:C9)</f>
        <v>474</v>
      </c>
      <c r="D10" s="121">
        <f>SUM(B10:C10)</f>
        <v>1582</v>
      </c>
      <c r="E10" s="121">
        <f>SUM(E7:E9)</f>
        <v>756</v>
      </c>
      <c r="F10" s="121">
        <f>SUM(F7:F9)</f>
        <v>173</v>
      </c>
      <c r="G10" s="121">
        <f>SUM(E10:F10)</f>
        <v>929</v>
      </c>
      <c r="H10" s="122">
        <f>D10-G10</f>
        <v>653</v>
      </c>
      <c r="I10" s="125">
        <f>SUM(I7:I9)</f>
        <v>401</v>
      </c>
    </row>
    <row r="11" spans="1:9" ht="18" customHeight="1">
      <c r="A11" s="165" t="s">
        <v>58</v>
      </c>
      <c r="B11" s="165"/>
      <c r="C11" s="165"/>
      <c r="D11" s="165"/>
      <c r="E11" s="165"/>
      <c r="F11" s="165"/>
      <c r="G11" s="165"/>
      <c r="H11" s="165"/>
      <c r="I11" s="165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3.5" thickBo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thickBot="1">
      <c r="A24" s="12"/>
      <c r="B24" s="162" t="s">
        <v>59</v>
      </c>
      <c r="C24" s="163"/>
      <c r="D24" s="163"/>
      <c r="E24" s="163"/>
      <c r="F24" s="163"/>
      <c r="G24" s="164"/>
      <c r="H24" s="12"/>
      <c r="I24" s="12"/>
    </row>
    <row r="25" spans="1:9" ht="15.75" thickBot="1">
      <c r="A25" s="50" t="s">
        <v>60</v>
      </c>
      <c r="B25" s="50"/>
      <c r="C25" s="50"/>
      <c r="D25" s="50"/>
      <c r="E25" s="50"/>
      <c r="F25" s="50"/>
      <c r="G25" s="50"/>
      <c r="H25" s="50"/>
      <c r="I25" s="50"/>
    </row>
    <row r="26" spans="1:9" ht="15">
      <c r="A26" s="67" t="s">
        <v>61</v>
      </c>
      <c r="B26" s="68" t="s">
        <v>8</v>
      </c>
      <c r="C26" s="68" t="s">
        <v>9</v>
      </c>
      <c r="D26" s="68" t="s">
        <v>10</v>
      </c>
      <c r="E26" s="68" t="s">
        <v>11</v>
      </c>
      <c r="F26" s="68" t="s">
        <v>12</v>
      </c>
      <c r="G26" s="68" t="s">
        <v>13</v>
      </c>
      <c r="H26" s="68" t="s">
        <v>14</v>
      </c>
      <c r="I26" s="69" t="s">
        <v>15</v>
      </c>
    </row>
    <row r="27" spans="1:9" ht="15">
      <c r="A27" s="123"/>
      <c r="B27" s="52">
        <v>0.0048</v>
      </c>
      <c r="C27" s="52">
        <v>0.0218</v>
      </c>
      <c r="D27" s="52">
        <v>0.0064</v>
      </c>
      <c r="E27" s="52">
        <v>0.0104</v>
      </c>
      <c r="F27" s="52">
        <v>0.13</v>
      </c>
      <c r="G27" s="91">
        <v>0.0765</v>
      </c>
      <c r="H27" s="91">
        <v>0.035</v>
      </c>
      <c r="I27" s="92">
        <v>0.0202</v>
      </c>
    </row>
    <row r="28" spans="1:9" ht="15" customHeight="1">
      <c r="A28" s="70" t="s">
        <v>61</v>
      </c>
      <c r="B28" s="51" t="s">
        <v>16</v>
      </c>
      <c r="C28" s="51" t="s">
        <v>17</v>
      </c>
      <c r="D28" s="51" t="s">
        <v>18</v>
      </c>
      <c r="E28" s="51" t="s">
        <v>19</v>
      </c>
      <c r="F28" s="51" t="s">
        <v>20</v>
      </c>
      <c r="G28" s="51" t="s">
        <v>21</v>
      </c>
      <c r="H28" s="51" t="s">
        <v>7</v>
      </c>
      <c r="I28" s="71" t="s">
        <v>22</v>
      </c>
    </row>
    <row r="29" spans="1:16" ht="15" customHeight="1" thickBot="1">
      <c r="A29" s="124"/>
      <c r="B29" s="72">
        <v>0.003</v>
      </c>
      <c r="C29" s="72">
        <v>0.011</v>
      </c>
      <c r="D29" s="72">
        <v>0.0075</v>
      </c>
      <c r="E29" s="73">
        <v>0.021</v>
      </c>
      <c r="F29" s="74">
        <v>0.0031</v>
      </c>
      <c r="G29" s="74">
        <v>0.014</v>
      </c>
      <c r="H29" s="74">
        <v>0.0115</v>
      </c>
      <c r="I29" s="75">
        <v>0.0075</v>
      </c>
      <c r="J29" s="46"/>
      <c r="K29" s="46"/>
      <c r="L29" s="46"/>
      <c r="M29" s="47"/>
      <c r="N29" s="49"/>
      <c r="O29" s="49"/>
      <c r="P29" s="49"/>
    </row>
    <row r="30" spans="1:15" ht="30.75" customHeight="1" thickBot="1">
      <c r="A30" s="168" t="s">
        <v>62</v>
      </c>
      <c r="B30" s="169"/>
      <c r="C30" s="169"/>
      <c r="D30" s="169"/>
      <c r="E30" s="169"/>
      <c r="F30" s="169"/>
      <c r="G30" s="169"/>
      <c r="H30" s="169"/>
      <c r="I30" s="170"/>
      <c r="J30" s="46"/>
      <c r="K30" s="46"/>
      <c r="L30" s="47"/>
      <c r="M30" s="48"/>
      <c r="N30" s="48"/>
      <c r="O30" s="86"/>
    </row>
    <row r="31" spans="1:9" ht="12.75">
      <c r="A31" s="152"/>
      <c r="B31" s="153"/>
      <c r="C31" s="153"/>
      <c r="D31" s="153"/>
      <c r="E31" s="153"/>
      <c r="F31" s="153"/>
      <c r="G31" s="153"/>
      <c r="H31" s="153"/>
      <c r="I31" s="153"/>
    </row>
    <row r="32" spans="1:9" ht="12.75">
      <c r="A32" s="154"/>
      <c r="B32" s="154"/>
      <c r="C32" s="154"/>
      <c r="D32" s="154"/>
      <c r="E32" s="154"/>
      <c r="F32" s="154"/>
      <c r="G32" s="154"/>
      <c r="H32" s="154"/>
      <c r="I32" s="154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 password="C63C" sheet="1" formatCells="0" formatColumns="0" formatRows="0" insertColumns="0" insertRows="0" insertHyperlinks="0" deleteColumns="0" deleteRows="0" sort="0" autoFilter="0" pivotTables="0"/>
  <mergeCells count="10">
    <mergeCell ref="A31:I32"/>
    <mergeCell ref="A1:I2"/>
    <mergeCell ref="B4:D4"/>
    <mergeCell ref="E4:G4"/>
    <mergeCell ref="A3:I3"/>
    <mergeCell ref="B24:G24"/>
    <mergeCell ref="A11:I11"/>
    <mergeCell ref="A4:A5"/>
    <mergeCell ref="A30:I30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2" sqref="A12:F12"/>
    </sheetView>
  </sheetViews>
  <sheetFormatPr defaultColWidth="9.140625" defaultRowHeight="12.75"/>
  <cols>
    <col min="1" max="1" width="32.57421875" style="12" customWidth="1"/>
    <col min="2" max="2" width="12.28125" style="12" customWidth="1"/>
    <col min="3" max="3" width="13.7109375" style="12" customWidth="1"/>
    <col min="4" max="4" width="12.140625" style="12" customWidth="1"/>
    <col min="5" max="6" width="12.28125" style="12" customWidth="1"/>
    <col min="7" max="7" width="9.140625" style="12" customWidth="1"/>
    <col min="8" max="8" width="8.57421875" style="12" customWidth="1"/>
    <col min="9" max="9" width="2.8515625" style="12" hidden="1" customWidth="1"/>
    <col min="10" max="10" width="3.57421875" style="12" customWidth="1"/>
    <col min="11" max="16384" width="9.140625" style="12" customWidth="1"/>
  </cols>
  <sheetData>
    <row r="1" spans="1:7" ht="15">
      <c r="A1" s="173" t="s">
        <v>63</v>
      </c>
      <c r="B1" s="174"/>
      <c r="C1" s="174"/>
      <c r="D1" s="174"/>
      <c r="E1" s="174"/>
      <c r="F1" s="175"/>
      <c r="G1" s="1"/>
    </row>
    <row r="2" spans="1:7" ht="27.75" customHeight="1">
      <c r="A2" s="176"/>
      <c r="B2" s="177"/>
      <c r="C2" s="177"/>
      <c r="D2" s="177"/>
      <c r="E2" s="177"/>
      <c r="F2" s="178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79" t="s">
        <v>64</v>
      </c>
      <c r="B4" s="179"/>
      <c r="C4" s="179"/>
      <c r="D4" s="179"/>
      <c r="E4" s="179"/>
      <c r="F4" s="179"/>
      <c r="G4" s="1"/>
    </row>
    <row r="5" spans="1:7" ht="31.5" customHeight="1">
      <c r="A5" s="33" t="s">
        <v>65</v>
      </c>
      <c r="B5" s="29" t="s">
        <v>66</v>
      </c>
      <c r="C5" s="29" t="s">
        <v>67</v>
      </c>
      <c r="D5" s="29" t="s">
        <v>68</v>
      </c>
      <c r="E5" s="29" t="s">
        <v>51</v>
      </c>
      <c r="F5" s="30" t="s">
        <v>69</v>
      </c>
      <c r="G5" s="20"/>
    </row>
    <row r="6" spans="1:7" ht="19.5" customHeight="1">
      <c r="A6" s="53" t="s">
        <v>70</v>
      </c>
      <c r="B6" s="37">
        <v>8727</v>
      </c>
      <c r="C6" s="37">
        <v>2910</v>
      </c>
      <c r="D6" s="37">
        <v>10870</v>
      </c>
      <c r="E6" s="65">
        <f>SUM(B6:D6)</f>
        <v>22507</v>
      </c>
      <c r="F6" s="31">
        <f>E6/$E$10*100</f>
        <v>7.650784046447912</v>
      </c>
      <c r="G6" s="20"/>
    </row>
    <row r="7" spans="1:7" ht="15.75" customHeight="1">
      <c r="A7" s="3" t="s">
        <v>71</v>
      </c>
      <c r="B7" s="66">
        <v>38561</v>
      </c>
      <c r="C7" s="66">
        <v>14150</v>
      </c>
      <c r="D7" s="66">
        <v>30323</v>
      </c>
      <c r="E7" s="66">
        <f>SUM(B7:D7)</f>
        <v>83034</v>
      </c>
      <c r="F7" s="32">
        <f>E7/$E$10*100</f>
        <v>28.225672124794766</v>
      </c>
      <c r="G7" s="20"/>
    </row>
    <row r="8" spans="1:7" ht="18" customHeight="1">
      <c r="A8" s="53" t="s">
        <v>72</v>
      </c>
      <c r="B8" s="65">
        <v>29132</v>
      </c>
      <c r="C8" s="65">
        <v>23250</v>
      </c>
      <c r="D8" s="65">
        <v>134564</v>
      </c>
      <c r="E8" s="65">
        <f>SUM(B8:D8)</f>
        <v>186946</v>
      </c>
      <c r="F8" s="31">
        <f>E8/$E$10*100</f>
        <v>63.54838380713783</v>
      </c>
      <c r="G8" s="20"/>
    </row>
    <row r="9" spans="1:7" ht="19.5" customHeight="1">
      <c r="A9" s="3" t="s">
        <v>73</v>
      </c>
      <c r="B9" s="66">
        <v>117</v>
      </c>
      <c r="C9" s="66">
        <v>59</v>
      </c>
      <c r="D9" s="66">
        <v>1516</v>
      </c>
      <c r="E9" s="66">
        <f>SUM(B9:D9)</f>
        <v>1692</v>
      </c>
      <c r="F9" s="32">
        <f>E9/$E$10*100</f>
        <v>0.5751600216194901</v>
      </c>
      <c r="G9" s="20"/>
    </row>
    <row r="10" spans="1:7" ht="22.5" customHeight="1" thickBot="1">
      <c r="A10" s="34" t="s">
        <v>51</v>
      </c>
      <c r="B10" s="79">
        <f>SUM(B6:B9)</f>
        <v>76537</v>
      </c>
      <c r="C10" s="79">
        <f>SUM(C6:C9)</f>
        <v>40369</v>
      </c>
      <c r="D10" s="79">
        <f>SUM(D6:D9)</f>
        <v>177273</v>
      </c>
      <c r="E10" s="79">
        <f>SUM(E6:E9)</f>
        <v>294179</v>
      </c>
      <c r="F10" s="80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0" t="s">
        <v>74</v>
      </c>
      <c r="B12" s="180"/>
      <c r="C12" s="180"/>
      <c r="D12" s="180"/>
      <c r="E12" s="180"/>
      <c r="F12" s="180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00390625" style="0" customWidth="1"/>
    <col min="2" max="2" width="21.8515625" style="0" customWidth="1"/>
    <col min="3" max="3" width="13.7109375" style="0" customWidth="1"/>
    <col min="4" max="4" width="14.7109375" style="0" customWidth="1"/>
    <col min="5" max="5" width="16.00390625" style="0" customWidth="1"/>
  </cols>
  <sheetData>
    <row r="1" spans="1:6" ht="12.75" customHeight="1">
      <c r="A1" s="184" t="s">
        <v>75</v>
      </c>
      <c r="B1" s="184"/>
      <c r="C1" s="184"/>
      <c r="D1" s="184"/>
      <c r="E1" s="184"/>
      <c r="F1" s="184"/>
    </row>
    <row r="2" spans="1:6" ht="12.7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ht="13.5" thickBot="1"/>
    <row r="5" spans="2:5" ht="18.75" thickBot="1">
      <c r="B5" s="94" t="s">
        <v>76</v>
      </c>
      <c r="C5" s="95"/>
      <c r="D5" s="95"/>
      <c r="E5" s="95"/>
    </row>
    <row r="6" spans="2:5" ht="35.25" customHeight="1" thickBot="1">
      <c r="B6" s="181">
        <v>35430</v>
      </c>
      <c r="C6" s="96" t="s">
        <v>77</v>
      </c>
      <c r="D6" s="96" t="s">
        <v>69</v>
      </c>
      <c r="E6" s="96" t="s">
        <v>78</v>
      </c>
    </row>
    <row r="7" spans="2:5" ht="18.75" thickBot="1">
      <c r="B7" s="182"/>
      <c r="C7" s="96"/>
      <c r="D7" s="96"/>
      <c r="E7" s="96"/>
    </row>
    <row r="8" spans="2:9" ht="18.75" thickBot="1">
      <c r="B8" s="97" t="s">
        <v>79</v>
      </c>
      <c r="C8" s="109">
        <v>3803</v>
      </c>
      <c r="D8" s="110">
        <f>C8/$C$11</f>
        <v>0.16176783359564423</v>
      </c>
      <c r="E8" s="111">
        <v>9731</v>
      </c>
      <c r="G8" s="115"/>
      <c r="H8" s="116"/>
      <c r="I8" s="117"/>
    </row>
    <row r="9" spans="2:9" ht="18.75" thickBot="1">
      <c r="B9" s="97" t="s">
        <v>80</v>
      </c>
      <c r="C9" s="109">
        <v>5543</v>
      </c>
      <c r="D9" s="110">
        <f>C9/$C$11</f>
        <v>0.23578204092049854</v>
      </c>
      <c r="E9" s="111">
        <v>9500</v>
      </c>
      <c r="G9" s="115"/>
      <c r="H9" s="116"/>
      <c r="I9" s="117"/>
    </row>
    <row r="10" spans="2:9" ht="18.75" thickBot="1">
      <c r="B10" s="97" t="s">
        <v>81</v>
      </c>
      <c r="C10" s="109">
        <v>14163</v>
      </c>
      <c r="D10" s="110">
        <f>C10/$C$11</f>
        <v>0.6024501254838572</v>
      </c>
      <c r="E10" s="111">
        <v>9204</v>
      </c>
      <c r="G10" s="115"/>
      <c r="H10" s="116"/>
      <c r="I10" s="117"/>
    </row>
    <row r="11" spans="2:8" ht="18.75" thickBot="1">
      <c r="B11" s="99" t="s">
        <v>51</v>
      </c>
      <c r="C11" s="112">
        <f>SUM(C8:C10)</f>
        <v>23509</v>
      </c>
      <c r="D11" s="113">
        <f>SUM(D8:D10)</f>
        <v>1</v>
      </c>
      <c r="E11" s="100" t="s">
        <v>23</v>
      </c>
      <c r="G11" s="115"/>
      <c r="H11" s="118"/>
    </row>
    <row r="12" spans="2:5" ht="18.75" thickBot="1">
      <c r="B12" s="101" t="s">
        <v>82</v>
      </c>
      <c r="C12" s="96"/>
      <c r="D12" s="96"/>
      <c r="E12" s="96"/>
    </row>
    <row r="13" spans="2:5" ht="35.25" customHeight="1" thickBot="1">
      <c r="B13" s="183" t="s">
        <v>83</v>
      </c>
      <c r="C13" s="96" t="s">
        <v>77</v>
      </c>
      <c r="D13" s="96" t="s">
        <v>69</v>
      </c>
      <c r="E13" s="96" t="s">
        <v>78</v>
      </c>
    </row>
    <row r="14" spans="2:5" ht="18.75" thickBot="1">
      <c r="B14" s="182"/>
      <c r="C14" s="114"/>
      <c r="D14" s="96"/>
      <c r="E14" s="96"/>
    </row>
    <row r="15" spans="2:9" ht="18.75" thickBot="1">
      <c r="B15" s="97" t="s">
        <v>79</v>
      </c>
      <c r="C15" s="96">
        <v>743</v>
      </c>
      <c r="D15" s="110">
        <f>C15/$C$18</f>
        <v>0.08671802054154995</v>
      </c>
      <c r="E15" s="111">
        <v>8220</v>
      </c>
      <c r="H15" s="116"/>
      <c r="I15" s="117"/>
    </row>
    <row r="16" spans="2:9" ht="18.75" thickBot="1">
      <c r="B16" s="97" t="s">
        <v>80</v>
      </c>
      <c r="C16" s="109">
        <v>1659</v>
      </c>
      <c r="D16" s="110">
        <f>C16/$C$18</f>
        <v>0.19362745098039216</v>
      </c>
      <c r="E16" s="111">
        <v>7692</v>
      </c>
      <c r="G16" s="115"/>
      <c r="H16" s="116"/>
      <c r="I16" s="117"/>
    </row>
    <row r="17" spans="2:9" ht="18.75" thickBot="1">
      <c r="B17" s="97" t="s">
        <v>81</v>
      </c>
      <c r="C17" s="109">
        <v>6166</v>
      </c>
      <c r="D17" s="110">
        <f>C17/$C$18</f>
        <v>0.7196545284780579</v>
      </c>
      <c r="E17" s="111">
        <v>7162</v>
      </c>
      <c r="G17" s="115"/>
      <c r="H17" s="116"/>
      <c r="I17" s="117"/>
    </row>
    <row r="18" spans="2:8" ht="18.75" thickBot="1">
      <c r="B18" s="99" t="s">
        <v>51</v>
      </c>
      <c r="C18" s="112">
        <f>SUM(C15:C17)</f>
        <v>8568</v>
      </c>
      <c r="D18" s="113">
        <f>SUM(D15:D17)</f>
        <v>1</v>
      </c>
      <c r="E18" s="100" t="s">
        <v>23</v>
      </c>
      <c r="G18" s="115"/>
      <c r="H18" s="118"/>
    </row>
    <row r="19" spans="2:5" ht="18.75" thickBot="1">
      <c r="B19" s="101" t="s">
        <v>82</v>
      </c>
      <c r="C19" s="96"/>
      <c r="D19" s="96"/>
      <c r="E19" s="96"/>
    </row>
    <row r="20" spans="2:5" ht="35.25" customHeight="1" thickBot="1">
      <c r="B20" s="181">
        <v>37257</v>
      </c>
      <c r="C20" s="96" t="s">
        <v>77</v>
      </c>
      <c r="D20" s="96" t="s">
        <v>69</v>
      </c>
      <c r="E20" s="96" t="s">
        <v>78</v>
      </c>
    </row>
    <row r="21" spans="2:5" ht="18.75" thickBot="1">
      <c r="B21" s="182"/>
      <c r="C21" s="96"/>
      <c r="D21" s="96"/>
      <c r="E21" s="96"/>
    </row>
    <row r="22" spans="2:9" ht="18.75" thickBot="1">
      <c r="B22" s="97" t="s">
        <v>79</v>
      </c>
      <c r="C22" s="109">
        <v>4281</v>
      </c>
      <c r="D22" s="110">
        <f>C22/$C$25</f>
        <v>0.11644860321518918</v>
      </c>
      <c r="E22" s="111">
        <v>8729</v>
      </c>
      <c r="G22" s="115"/>
      <c r="H22" s="116"/>
      <c r="I22" s="117"/>
    </row>
    <row r="23" spans="2:9" ht="18.75" thickBot="1">
      <c r="B23" s="97" t="s">
        <v>80</v>
      </c>
      <c r="C23" s="109">
        <v>7407</v>
      </c>
      <c r="D23" s="110">
        <f>C23/$C$25</f>
        <v>0.20147974866033783</v>
      </c>
      <c r="E23" s="111">
        <v>8174</v>
      </c>
      <c r="G23" s="115"/>
      <c r="H23" s="116"/>
      <c r="I23" s="117"/>
    </row>
    <row r="24" spans="2:9" ht="18.75" thickBot="1">
      <c r="B24" s="97" t="s">
        <v>81</v>
      </c>
      <c r="C24" s="109">
        <v>25075</v>
      </c>
      <c r="D24" s="110">
        <f>C24/$C$25</f>
        <v>0.682071648124473</v>
      </c>
      <c r="E24" s="111">
        <v>7620</v>
      </c>
      <c r="G24" s="115"/>
      <c r="H24" s="116"/>
      <c r="I24" s="117"/>
    </row>
    <row r="25" spans="2:8" ht="18.75" thickBot="1">
      <c r="B25" s="99" t="s">
        <v>51</v>
      </c>
      <c r="C25" s="112">
        <f>SUM(C22:C24)</f>
        <v>36763</v>
      </c>
      <c r="D25" s="113">
        <f>SUM(D22:D24)</f>
        <v>1</v>
      </c>
      <c r="E25" s="100" t="s">
        <v>23</v>
      </c>
      <c r="G25" s="115"/>
      <c r="H25" s="118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14.140625" style="0" customWidth="1"/>
    <col min="4" max="4" width="13.7109375" style="0" customWidth="1"/>
    <col min="5" max="5" width="13.8515625" style="0" customWidth="1"/>
    <col min="6" max="6" width="12.57421875" style="0" customWidth="1"/>
  </cols>
  <sheetData>
    <row r="1" spans="1:6" ht="16.5" customHeight="1">
      <c r="A1" s="185" t="s">
        <v>84</v>
      </c>
      <c r="B1" s="186"/>
      <c r="C1" s="186"/>
      <c r="D1" s="186"/>
      <c r="E1" s="186"/>
      <c r="F1" s="187"/>
    </row>
    <row r="2" spans="1:6" ht="20.25" customHeight="1" thickBot="1">
      <c r="A2" s="188"/>
      <c r="B2" s="189"/>
      <c r="C2" s="189"/>
      <c r="D2" s="189"/>
      <c r="E2" s="189"/>
      <c r="F2" s="190"/>
    </row>
    <row r="3" ht="15.75" customHeight="1" thickBot="1"/>
    <row r="4" spans="1:6" ht="35.25" customHeight="1" thickBot="1">
      <c r="A4" s="108" t="s">
        <v>85</v>
      </c>
      <c r="B4" s="107" t="s">
        <v>86</v>
      </c>
      <c r="C4" s="103" t="s">
        <v>87</v>
      </c>
      <c r="D4" s="103" t="s">
        <v>88</v>
      </c>
      <c r="E4" s="103" t="s">
        <v>89</v>
      </c>
      <c r="F4" s="103" t="s">
        <v>51</v>
      </c>
    </row>
    <row r="5" spans="1:6" ht="18.75" thickBot="1">
      <c r="A5" s="104" t="s">
        <v>90</v>
      </c>
      <c r="B5" s="98">
        <v>37773</v>
      </c>
      <c r="C5" s="105">
        <v>10</v>
      </c>
      <c r="D5" s="105">
        <v>10</v>
      </c>
      <c r="E5" s="105">
        <v>197</v>
      </c>
      <c r="F5" s="102">
        <f>SUM(C5:E5)</f>
        <v>217</v>
      </c>
    </row>
    <row r="6" spans="1:6" ht="18.75" thickBot="1">
      <c r="A6" s="104" t="s">
        <v>91</v>
      </c>
      <c r="B6" s="98">
        <v>35062</v>
      </c>
      <c r="C6" s="105">
        <v>19</v>
      </c>
      <c r="D6" s="105">
        <v>2</v>
      </c>
      <c r="E6" s="105">
        <v>46</v>
      </c>
      <c r="F6" s="102">
        <f>SUM(C6:E6)</f>
        <v>67</v>
      </c>
    </row>
    <row r="7" spans="1:6" ht="18.75" thickBot="1">
      <c r="A7" s="104" t="s">
        <v>92</v>
      </c>
      <c r="B7" s="98">
        <v>36607</v>
      </c>
      <c r="C7" s="105">
        <v>53</v>
      </c>
      <c r="D7" s="105">
        <v>19</v>
      </c>
      <c r="E7" s="105">
        <v>865</v>
      </c>
      <c r="F7" s="102">
        <f>SUM(C7:E7)</f>
        <v>937</v>
      </c>
    </row>
    <row r="8" spans="1:6" ht="18.75" thickBot="1">
      <c r="A8" s="99" t="s">
        <v>93</v>
      </c>
      <c r="B8" s="106"/>
      <c r="C8" s="100">
        <f>SUM(C5:C7)</f>
        <v>82</v>
      </c>
      <c r="D8" s="100">
        <f>SUM(D5:D7)</f>
        <v>31</v>
      </c>
      <c r="E8" s="112">
        <f>SUM(E5:E7)</f>
        <v>1108</v>
      </c>
      <c r="F8" s="120">
        <f>SUM(C8:E8)</f>
        <v>1221</v>
      </c>
    </row>
  </sheetData>
  <sheetProtection password="C63C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makfire.ajeti</cp:lastModifiedBy>
  <cp:lastPrinted>2015-06-15T13:30:24Z</cp:lastPrinted>
  <dcterms:created xsi:type="dcterms:W3CDTF">2013-03-22T11:33:30Z</dcterms:created>
  <dcterms:modified xsi:type="dcterms:W3CDTF">2015-06-17T09:00:05Z</dcterms:modified>
  <cp:category/>
  <cp:version/>
  <cp:contentType/>
  <cp:contentStatus/>
</cp:coreProperties>
</file>