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85" windowWidth="8535" windowHeight="1170" activeTab="4"/>
  </bookViews>
  <sheets>
    <sheet name="përfitues të pensionit" sheetId="1" r:id="rId1"/>
    <sheet name="përfitues të rinj dhe të ndjerë" sheetId="2" r:id="rId2"/>
    <sheet name="min.maks." sheetId="3" r:id="rId3"/>
    <sheet name="pensione më të ulëta" sheetId="4" r:id="rId4"/>
    <sheet name="pensionet maksimal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<sst xmlns="http://schemas.openxmlformats.org/spreadsheetml/2006/main" count="130" uniqueCount="96">
  <si>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</si>
  <si>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</si>
  <si>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</si>
  <si>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</si>
  <si>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</si>
  <si>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</si>
  <si>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</si>
  <si>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</si>
  <si>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</si>
  <si>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</si>
  <si>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</si>
  <si>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</si>
  <si>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</si>
  <si>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</si>
  <si>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</si>
  <si>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</si>
  <si>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</si>
  <si>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</si>
  <si>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</si>
  <si>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</si>
  <si>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</si>
  <si>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</si>
  <si>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</si>
  <si>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</si>
  <si>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                                            </t>
  </si>
  <si>
    <t xml:space="preserve">  Të dhëna për gjendjen e numrit të përfituesve të pensionit për muajin maj të vitit 2017</t>
  </si>
  <si>
    <t xml:space="preserve">       Gjendja e përfituesve të pensionit nga pensioni i paguar sipas llojit, sipas të drejtës së arritur dhe pensionit mesatar për muajin maj të vitit 2017</t>
  </si>
  <si>
    <t>Maj viti 2017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</si>
  <si>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</si>
  <si>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</si>
  <si>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</si>
  <si>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</si>
  <si>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</si>
  <si>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</si>
  <si>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</si>
  <si>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</si>
  <si>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</si>
  <si>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</si>
  <si>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</si>
  <si>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</si>
  <si>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përqindja e pagesës së pensionit për muajin maj të vitit 2017</t>
  </si>
  <si>
    <t>Grafikoni 1.</t>
  </si>
  <si>
    <t>Struktura e pensionistëve sipas shumës së pensionit për muajin  maj të vitit  2017</t>
  </si>
  <si>
    <t>Gjendja e përfituesve të rinj dhe të ndjerë dhe përqindja e harmonizimit të pensioneve për muajin maj të vitit 2017</t>
  </si>
  <si>
    <t xml:space="preserve">                Përfitues të rinj dhe të ndjerë të pensionit, dallimi dhe pensionet e reja minimale për muajin maj të vitit 2017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</si>
  <si>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</si>
  <si>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</si>
  <si>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</si>
  <si>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</si>
  <si>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</si>
  <si>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</si>
  <si>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</si>
  <si>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</si>
  <si>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</si>
  <si>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</si>
  <si>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</si>
  <si>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 maj të vitit 2017</t>
  </si>
  <si>
    <t xml:space="preserve">Harmonizimi ligjor i pensioneve </t>
  </si>
  <si>
    <t xml:space="preserve">                  Lëvizja e përqindjes për harmonizimin e pensioneve  </t>
  </si>
  <si>
    <t xml:space="preserve">Harmonizim vjetor </t>
  </si>
  <si>
    <t>Të gjithë pensionistët të cilët të drejtën e pensionit e realizuan përfundimisht në muajin Shkurt të vitit  2014 pensionet u janë rritur në një shumë fikse për 600 denarë</t>
  </si>
  <si>
    <t xml:space="preserve">Të gjithë pensionistët të cilët të drejtën e pensionit e realizuan përfundimisht në muajin Shtator të vitit  2015 pensionet u janë rritur në një shumë fikse për 621 denarë </t>
  </si>
  <si>
    <t xml:space="preserve">Të gjithë pensionistët të cilët të drejtën e pensionit e realizuan përfundimisht në muajin Nëntor të vitit  2016 pensionet u janë rritur në një shumë fikse për 654 denarë </t>
  </si>
  <si>
    <t>Pensionet e realizuara deri 31.12.2016, nga 1- janari i vitit 2017  harmonizohen për 0,82%</t>
  </si>
  <si>
    <t xml:space="preserve">Gjendja e përfituesve të pensionit në krahasim me pensionet minimale dhe maksimale për muajin maj të vitit 2017 </t>
  </si>
  <si>
    <t>Gjendja e përfituesve të pensionit në krahasim me pensionet min. dhe mak. për muajin maj të vitit 2017</t>
  </si>
  <si>
    <t xml:space="preserve">Shumat </t>
  </si>
  <si>
    <t>Minimale (Prej 8.506,00-10.863,00)</t>
  </si>
  <si>
    <t>Mbi min. (10,863,00- 36,635,00)</t>
  </si>
  <si>
    <t>Maks. (36,635,00-48,174,00)</t>
  </si>
  <si>
    <t xml:space="preserve">Gjithsej </t>
  </si>
  <si>
    <t>Deri në pension minimal ( 8.506,00)</t>
  </si>
  <si>
    <t xml:space="preserve">                 Grafikon 3.  Struktura e pensionistëve sipas shumës së pensionit për muajin maj të vitit 2017</t>
  </si>
  <si>
    <t>Numri i përfituesve  të pensioneve më të ulëta sipas grupeve të shumave për muajin maj  të vitit 2017</t>
  </si>
  <si>
    <t xml:space="preserve">E drejtë e realizuar deri </t>
  </si>
  <si>
    <t>Numri</t>
  </si>
  <si>
    <t>Struktura</t>
  </si>
  <si>
    <t>Shuma</t>
  </si>
  <si>
    <t>Grupi  I</t>
  </si>
  <si>
    <t>Grupi II</t>
  </si>
  <si>
    <t>Grupi III</t>
  </si>
  <si>
    <t>E drejta e realizuar prej</t>
  </si>
  <si>
    <t>01-01-2002</t>
  </si>
  <si>
    <t xml:space="preserve"> 01.01.1997 </t>
  </si>
  <si>
    <t xml:space="preserve">31-12-1996 </t>
  </si>
  <si>
    <t>Numri i përfituesve të shumës më të lartë të pensionit sipas llojit për muajin maj të vitit 2017</t>
  </si>
  <si>
    <t xml:space="preserve">E drejta e realizuar               </t>
  </si>
  <si>
    <t>E drejta e realizuar deri më 31.12.1996</t>
  </si>
  <si>
    <t>E drejta e realizuar prej 01.01.1997</t>
  </si>
  <si>
    <t>E drejta e realizuar  prej 01.01.2002</t>
  </si>
  <si>
    <t>E drejtë e realizuar deri 01.01.2016</t>
  </si>
  <si>
    <t xml:space="preserve">GJ I TH S E J </t>
  </si>
  <si>
    <t>denarë</t>
  </si>
  <si>
    <t>P.familjar</t>
  </si>
  <si>
    <t>P.invalidor</t>
  </si>
  <si>
    <t>P.pleqërisë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</si>
</sst>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5.2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17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10" fillId="34" borderId="16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37" borderId="22" xfId="0" applyFont="1" applyFill="1" applyBorder="1" applyAlignment="1">
      <alignment vertical="center"/>
    </xf>
    <xf numFmtId="0" fontId="18" fillId="37" borderId="23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4" fontId="6" fillId="33" borderId="36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37" xfId="0" applyNumberFormat="1" applyFont="1" applyFill="1" applyBorder="1" applyAlignment="1">
      <alignment horizontal="center"/>
    </xf>
    <xf numFmtId="3" fontId="3" fillId="34" borderId="38" xfId="0" applyNumberFormat="1" applyFont="1" applyFill="1" applyBorder="1" applyAlignment="1">
      <alignment horizontal="center"/>
    </xf>
    <xf numFmtId="3" fontId="3" fillId="34" borderId="39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25" xfId="58" applyFont="1" applyFill="1" applyBorder="1" applyAlignment="1">
      <alignment horizontal="center" vertical="center" wrapText="1"/>
      <protection/>
    </xf>
    <xf numFmtId="0" fontId="3" fillId="33" borderId="26" xfId="58" applyFont="1" applyFill="1" applyBorder="1" applyAlignment="1">
      <alignment horizontal="center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53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maj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të vitit 2017</a:t>
            </a:r>
          </a:p>
        </c:rich>
      </c:tx>
      <c:layout>
        <c:manualLayout>
          <c:xMode val="factor"/>
          <c:yMode val="factor"/>
          <c:x val="0.029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24,79%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12,21%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62,44%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0,46%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0,10%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MAJ TË VITIT 2017</a:t>
            </a:r>
          </a:p>
        </c:rich>
      </c:tx>
      <c:layout>
        <c:manualLayout>
          <c:xMode val="factor"/>
          <c:yMode val="factor"/>
          <c:x val="0.065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5"/>
          <c:w val="0.92275"/>
          <c:h val="0.6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ndjerë'!$A$7:$A$9</c:f>
              <c:strCache/>
            </c:strRef>
          </c:cat>
          <c:val>
            <c:numRef>
              <c:f>'përfitues të rinj dhe të ndjerë'!$D$7:$D$9</c:f>
              <c:numCache/>
            </c:numRef>
          </c:val>
        </c:ser>
        <c:ser>
          <c:idx val="1"/>
          <c:order val="1"/>
          <c:tx>
            <c:strRef>
              <c:f>'përfitues të rinj dhe të ndjerë'!$E$4:$G$4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ndjerë'!$A$7:$A$9</c:f>
              <c:strCache/>
            </c:strRef>
          </c:cat>
          <c:val>
            <c:numRef>
              <c:f>'përfitues të rinj dhe të ndjerë'!$G$7:$G$9</c:f>
              <c:numCache/>
            </c:numRef>
          </c:val>
        </c:ser>
        <c:axId val="8845561"/>
        <c:axId val="12501186"/>
      </c:barChart>
      <c:catAx>
        <c:axId val="884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4"/>
          <c:w val="0.4935"/>
          <c:h val="0.1097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pensioneve për muajin maj  të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vitit 2017</a:t>
            </a:r>
          </a:p>
        </c:rich>
      </c:tx>
      <c:layout>
        <c:manualLayout>
          <c:xMode val="factor"/>
          <c:yMode val="factor"/>
          <c:x val="0.0745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'min.maks.'!$A$6:$A$8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23</xdr:row>
      <xdr:rowOff>0</xdr:rowOff>
    </xdr:from>
    <xdr:to>
      <xdr:col>5</xdr:col>
      <xdr:colOff>66675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714375" y="5705475"/>
        <a:ext cx="49434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123825</xdr:rowOff>
    </xdr:to>
    <xdr:graphicFrame>
      <xdr:nvGraphicFramePr>
        <xdr:cNvPr id="1" name="Chart 5"/>
        <xdr:cNvGraphicFramePr/>
      </xdr:nvGraphicFramePr>
      <xdr:xfrm>
        <a:off x="933450" y="2619375"/>
        <a:ext cx="58769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200400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6.421875" style="12" customWidth="1"/>
    <col min="6" max="6" width="15.00390625" style="12" customWidth="1"/>
    <col min="7" max="7" width="14.28125" style="12" customWidth="1"/>
    <col min="8" max="8" width="12.42187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8" t="s">
        <v>25</v>
      </c>
      <c r="B1" s="129"/>
      <c r="C1" s="129"/>
      <c r="D1" s="129"/>
      <c r="E1" s="130"/>
    </row>
    <row r="2" spans="1:5" ht="26.25" customHeight="1">
      <c r="A2" s="131"/>
      <c r="B2" s="132"/>
      <c r="C2" s="132"/>
      <c r="D2" s="132"/>
      <c r="E2" s="133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36" t="s">
        <v>26</v>
      </c>
      <c r="B4" s="136"/>
      <c r="C4" s="136"/>
      <c r="D4" s="136"/>
      <c r="E4" s="136"/>
      <c r="G4" s="56"/>
    </row>
    <row r="5" spans="1:5" ht="23.25" customHeight="1">
      <c r="A5" s="57" t="s">
        <v>27</v>
      </c>
      <c r="B5" s="137" t="s">
        <v>28</v>
      </c>
      <c r="C5" s="137" t="s">
        <v>29</v>
      </c>
      <c r="D5" s="137" t="s">
        <v>30</v>
      </c>
      <c r="E5" s="134" t="s">
        <v>31</v>
      </c>
    </row>
    <row r="6" spans="1:5" ht="47.25" customHeight="1">
      <c r="A6" s="3" t="s">
        <v>32</v>
      </c>
      <c r="B6" s="138"/>
      <c r="C6" s="138"/>
      <c r="D6" s="138"/>
      <c r="E6" s="135"/>
    </row>
    <row r="7" spans="1:12" ht="15.75" customHeight="1">
      <c r="A7" s="50" t="s">
        <v>33</v>
      </c>
      <c r="B7" s="54">
        <v>76052</v>
      </c>
      <c r="C7" s="54">
        <v>813</v>
      </c>
      <c r="D7" s="35">
        <v>227</v>
      </c>
      <c r="E7" s="59">
        <f>SUM(B7:D7)</f>
        <v>77092</v>
      </c>
      <c r="G7" s="78"/>
      <c r="H7" s="78"/>
      <c r="I7" s="78"/>
      <c r="J7" s="78"/>
      <c r="K7" s="78"/>
      <c r="L7" s="80"/>
    </row>
    <row r="8" spans="1:11" ht="16.5" customHeight="1">
      <c r="A8" s="3" t="s">
        <v>34</v>
      </c>
      <c r="B8" s="15">
        <v>37465</v>
      </c>
      <c r="C8" s="15">
        <v>186</v>
      </c>
      <c r="D8" s="15">
        <v>0</v>
      </c>
      <c r="E8" s="60">
        <f>SUM(B8:D8)</f>
        <v>37651</v>
      </c>
      <c r="G8" s="78"/>
      <c r="H8" s="78"/>
      <c r="I8" s="78"/>
      <c r="J8" s="78"/>
      <c r="K8" s="78"/>
    </row>
    <row r="9" spans="1:12" ht="15.75" customHeight="1">
      <c r="A9" s="50" t="s">
        <v>35</v>
      </c>
      <c r="B9" s="42">
        <v>191592</v>
      </c>
      <c r="C9" s="42">
        <v>424</v>
      </c>
      <c r="D9" s="35">
        <v>77</v>
      </c>
      <c r="E9" s="59">
        <f>SUM(B9:D9)</f>
        <v>192093</v>
      </c>
      <c r="G9" s="78"/>
      <c r="H9" s="78"/>
      <c r="I9" s="78"/>
      <c r="J9" s="78"/>
      <c r="K9" s="78"/>
      <c r="L9" s="80"/>
    </row>
    <row r="10" spans="1:12" ht="17.25" customHeight="1" thickBot="1">
      <c r="A10" s="51" t="s">
        <v>36</v>
      </c>
      <c r="B10" s="58">
        <f>SUM(B7:B9)</f>
        <v>305109</v>
      </c>
      <c r="C10" s="58">
        <f>SUM(C7:C9)</f>
        <v>1423</v>
      </c>
      <c r="D10" s="58">
        <f>SUM(D7:D9)</f>
        <v>304</v>
      </c>
      <c r="E10" s="61">
        <f>SUM(B10:D10)</f>
        <v>306836</v>
      </c>
      <c r="F10" s="74"/>
      <c r="G10" s="78"/>
      <c r="H10" s="84"/>
      <c r="I10" s="78"/>
      <c r="J10" s="78"/>
      <c r="L10" s="80"/>
    </row>
    <row r="11" spans="1:10" ht="15.75" thickBot="1">
      <c r="A11" s="4"/>
      <c r="B11" s="53"/>
      <c r="C11" s="53"/>
      <c r="D11" s="53"/>
      <c r="E11" s="16"/>
      <c r="F11" s="55"/>
      <c r="G11" s="78"/>
      <c r="I11" s="78"/>
      <c r="J11" s="78"/>
    </row>
    <row r="12" spans="1:12" ht="15">
      <c r="A12" s="3" t="s">
        <v>32</v>
      </c>
      <c r="B12" s="146" t="s">
        <v>39</v>
      </c>
      <c r="C12" s="147"/>
      <c r="D12" s="148"/>
      <c r="E12" s="16"/>
      <c r="F12" s="55"/>
      <c r="G12" s="79"/>
      <c r="H12" s="77"/>
      <c r="I12" s="78"/>
      <c r="L12" s="80"/>
    </row>
    <row r="13" spans="1:8" ht="17.25" customHeight="1">
      <c r="A13" s="50" t="s">
        <v>33</v>
      </c>
      <c r="B13" s="140">
        <v>11336</v>
      </c>
      <c r="C13" s="141"/>
      <c r="D13" s="142"/>
      <c r="E13" s="16"/>
      <c r="F13" s="55"/>
      <c r="G13" s="79"/>
      <c r="H13" s="78"/>
    </row>
    <row r="14" spans="1:8" ht="16.5" customHeight="1">
      <c r="A14" s="3" t="s">
        <v>34</v>
      </c>
      <c r="B14" s="143">
        <v>12788</v>
      </c>
      <c r="C14" s="144"/>
      <c r="D14" s="145"/>
      <c r="E14" s="16"/>
      <c r="F14" s="55"/>
      <c r="G14" s="55"/>
      <c r="H14" s="55"/>
    </row>
    <row r="15" spans="1:11" ht="17.25" customHeight="1">
      <c r="A15" s="50" t="s">
        <v>35</v>
      </c>
      <c r="B15" s="140">
        <v>15321</v>
      </c>
      <c r="C15" s="141"/>
      <c r="D15" s="142"/>
      <c r="E15" s="17"/>
      <c r="F15" s="55"/>
      <c r="G15" s="55"/>
      <c r="H15" s="79"/>
      <c r="K15" s="80"/>
    </row>
    <row r="16" spans="1:11" ht="16.5" customHeight="1">
      <c r="A16" s="73" t="s">
        <v>37</v>
      </c>
      <c r="B16" s="143">
        <v>6886</v>
      </c>
      <c r="C16" s="144"/>
      <c r="D16" s="145"/>
      <c r="E16" s="17"/>
      <c r="F16" s="55"/>
      <c r="G16" s="90" t="s">
        <v>24</v>
      </c>
      <c r="H16" s="55"/>
      <c r="J16" s="82"/>
      <c r="K16" s="80"/>
    </row>
    <row r="17" spans="1:12" ht="16.5" customHeight="1">
      <c r="A17" s="72" t="s">
        <v>38</v>
      </c>
      <c r="B17" s="140">
        <v>21150</v>
      </c>
      <c r="C17" s="141"/>
      <c r="D17" s="142"/>
      <c r="E17" s="17"/>
      <c r="F17" s="55"/>
      <c r="G17" s="55"/>
      <c r="H17" s="79"/>
      <c r="J17" s="74"/>
      <c r="L17" s="80"/>
    </row>
    <row r="18" spans="1:11" ht="18.75" customHeight="1" thickBot="1">
      <c r="A18" s="51" t="s">
        <v>36</v>
      </c>
      <c r="B18" s="149">
        <v>14043</v>
      </c>
      <c r="C18" s="150"/>
      <c r="D18" s="151"/>
      <c r="E18" s="17"/>
      <c r="F18" s="55"/>
      <c r="G18" s="55"/>
      <c r="H18" s="55"/>
      <c r="K18" s="80"/>
    </row>
    <row r="19" spans="1:8" ht="19.5" customHeight="1">
      <c r="A19" s="55"/>
      <c r="B19" s="16"/>
      <c r="C19" s="16"/>
      <c r="D19" s="16"/>
      <c r="E19" s="17"/>
      <c r="F19" s="4"/>
      <c r="G19" s="55"/>
      <c r="H19" s="55"/>
    </row>
    <row r="20" spans="1:12" ht="18" customHeight="1">
      <c r="A20" s="139" t="s">
        <v>40</v>
      </c>
      <c r="B20" s="139"/>
      <c r="C20" s="139"/>
      <c r="D20" s="139"/>
      <c r="E20" s="139"/>
      <c r="F20" s="89">
        <v>14043</v>
      </c>
      <c r="G20" s="55"/>
      <c r="H20" s="55"/>
      <c r="K20" s="80"/>
      <c r="L20" s="83"/>
    </row>
    <row r="21" spans="1:11" ht="12.75">
      <c r="A21" s="55"/>
      <c r="B21" s="55"/>
      <c r="C21" s="55"/>
      <c r="D21" s="55"/>
      <c r="E21" s="55"/>
      <c r="F21" s="55"/>
      <c r="G21" s="55"/>
      <c r="H21" s="55"/>
      <c r="K21" s="80"/>
    </row>
    <row r="22" spans="1:12" ht="15">
      <c r="A22" s="5" t="s">
        <v>41</v>
      </c>
      <c r="B22" s="127" t="s">
        <v>42</v>
      </c>
      <c r="C22" s="127"/>
      <c r="D22" s="127"/>
      <c r="E22" s="127"/>
      <c r="F22" s="127"/>
      <c r="G22" s="55"/>
      <c r="H22" s="55"/>
      <c r="L22" s="83"/>
    </row>
    <row r="23" spans="1:8" ht="15">
      <c r="A23" s="4"/>
      <c r="E23" s="4"/>
      <c r="F23" s="4"/>
      <c r="G23" s="55"/>
      <c r="H23" s="55"/>
    </row>
    <row r="24" spans="1:13" ht="15">
      <c r="A24" s="4"/>
      <c r="F24" s="4"/>
      <c r="G24" s="55"/>
      <c r="H24" s="55"/>
      <c r="M24" s="80"/>
    </row>
    <row r="25" spans="1:8" ht="15">
      <c r="A25" s="4"/>
      <c r="F25" s="4"/>
      <c r="G25" s="4"/>
      <c r="H25" s="55"/>
    </row>
    <row r="26" spans="1:8" ht="15">
      <c r="A26" s="4"/>
      <c r="C26" s="6" t="s">
        <v>0</v>
      </c>
      <c r="D26" s="85">
        <f>B7</f>
        <v>76052</v>
      </c>
      <c r="E26" s="7">
        <f aca="true" t="shared" si="0" ref="E26:E31">D26*100/$D$31</f>
        <v>24.785879101539585</v>
      </c>
      <c r="F26" s="4"/>
      <c r="G26" s="4"/>
      <c r="H26" s="55"/>
    </row>
    <row r="27" spans="1:10" ht="15">
      <c r="A27" s="4"/>
      <c r="C27" s="6" t="s">
        <v>1</v>
      </c>
      <c r="D27" s="85">
        <f>B8</f>
        <v>37465</v>
      </c>
      <c r="E27" s="7">
        <f t="shared" si="0"/>
        <v>12.210105724230534</v>
      </c>
      <c r="F27" s="4"/>
      <c r="G27" s="4"/>
      <c r="I27" s="20"/>
      <c r="J27" s="20"/>
    </row>
    <row r="28" spans="1:12" ht="15">
      <c r="A28" s="4"/>
      <c r="C28" s="6" t="s">
        <v>2</v>
      </c>
      <c r="D28" s="85">
        <f>B9</f>
        <v>191592</v>
      </c>
      <c r="E28" s="7">
        <f t="shared" si="0"/>
        <v>62.44117378664824</v>
      </c>
      <c r="F28" s="4"/>
      <c r="G28" s="4"/>
      <c r="I28" s="20"/>
      <c r="J28" s="52"/>
      <c r="K28" s="20"/>
      <c r="L28" s="20"/>
    </row>
    <row r="29" spans="1:10" ht="15">
      <c r="A29" s="4"/>
      <c r="B29" s="4"/>
      <c r="C29" s="8" t="s">
        <v>4</v>
      </c>
      <c r="D29" s="35">
        <f>C10</f>
        <v>1423</v>
      </c>
      <c r="E29" s="7">
        <f t="shared" si="0"/>
        <v>0.4637656598313105</v>
      </c>
      <c r="F29" s="4"/>
      <c r="G29" s="4"/>
      <c r="I29" s="20"/>
      <c r="J29" s="52"/>
    </row>
    <row r="30" spans="1:10" ht="15">
      <c r="A30" s="4"/>
      <c r="B30" s="4"/>
      <c r="C30" s="8" t="s">
        <v>5</v>
      </c>
      <c r="D30" s="35">
        <f>D10</f>
        <v>304</v>
      </c>
      <c r="E30" s="7">
        <f t="shared" si="0"/>
        <v>0.09907572775032916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6">
        <f>SUM(D26:D30)</f>
        <v>306836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6"/>
      <c r="B36" s="126"/>
      <c r="C36" s="126"/>
      <c r="D36" s="126"/>
      <c r="E36" s="126"/>
      <c r="F36" s="126"/>
      <c r="G36" s="126"/>
    </row>
  </sheetData>
  <sheetProtection password="CB24"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2.00390625" style="0" customWidth="1"/>
  </cols>
  <sheetData>
    <row r="1" spans="1:11" ht="17.25" customHeight="1">
      <c r="A1" s="128" t="s">
        <v>43</v>
      </c>
      <c r="B1" s="129"/>
      <c r="C1" s="129"/>
      <c r="D1" s="129"/>
      <c r="E1" s="129"/>
      <c r="F1" s="129"/>
      <c r="G1" s="129"/>
      <c r="H1" s="129"/>
      <c r="I1" s="130"/>
      <c r="J1" s="2"/>
      <c r="K1" s="2"/>
    </row>
    <row r="2" spans="1:11" ht="18.75" customHeight="1">
      <c r="A2" s="131"/>
      <c r="B2" s="132"/>
      <c r="C2" s="132"/>
      <c r="D2" s="132"/>
      <c r="E2" s="132"/>
      <c r="F2" s="132"/>
      <c r="G2" s="132"/>
      <c r="H2" s="132"/>
      <c r="I2" s="133"/>
      <c r="J2" s="2"/>
      <c r="K2" s="2"/>
    </row>
    <row r="3" spans="1:11" ht="20.25" customHeight="1" thickBot="1">
      <c r="A3" s="178" t="s">
        <v>44</v>
      </c>
      <c r="B3" s="178"/>
      <c r="C3" s="178"/>
      <c r="D3" s="178"/>
      <c r="E3" s="178"/>
      <c r="F3" s="178"/>
      <c r="G3" s="178"/>
      <c r="H3" s="178"/>
      <c r="I3" s="178"/>
      <c r="J3" s="10"/>
      <c r="K3" s="10"/>
    </row>
    <row r="4" spans="1:11" ht="19.5" customHeight="1">
      <c r="A4" s="153" t="s">
        <v>45</v>
      </c>
      <c r="B4" s="172" t="s">
        <v>46</v>
      </c>
      <c r="C4" s="173"/>
      <c r="D4" s="174"/>
      <c r="E4" s="175" t="s">
        <v>47</v>
      </c>
      <c r="F4" s="176"/>
      <c r="G4" s="177"/>
      <c r="H4" s="117" t="s">
        <v>48</v>
      </c>
      <c r="I4" s="158" t="s">
        <v>49</v>
      </c>
      <c r="J4" s="2"/>
      <c r="K4" s="2"/>
    </row>
    <row r="5" spans="1:9" ht="30" customHeight="1">
      <c r="A5" s="154"/>
      <c r="B5" s="11" t="s">
        <v>50</v>
      </c>
      <c r="C5" s="11" t="s">
        <v>51</v>
      </c>
      <c r="D5" s="11" t="s">
        <v>52</v>
      </c>
      <c r="E5" s="11" t="s">
        <v>50</v>
      </c>
      <c r="F5" s="11" t="s">
        <v>51</v>
      </c>
      <c r="G5" s="11" t="s">
        <v>52</v>
      </c>
      <c r="H5" s="37" t="s">
        <v>3</v>
      </c>
      <c r="I5" s="159"/>
    </row>
    <row r="6" spans="1:9" ht="15">
      <c r="A6" s="24">
        <v>0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40">
        <v>8</v>
      </c>
    </row>
    <row r="7" spans="1:9" ht="16.5" customHeight="1">
      <c r="A7" s="41" t="s">
        <v>53</v>
      </c>
      <c r="B7" s="9">
        <v>403</v>
      </c>
      <c r="C7" s="9">
        <v>29</v>
      </c>
      <c r="D7" s="25">
        <f>SUM(B7:C7)</f>
        <v>432</v>
      </c>
      <c r="E7" s="9">
        <v>302</v>
      </c>
      <c r="F7" s="9">
        <v>8</v>
      </c>
      <c r="G7" s="9">
        <f>E7+F7</f>
        <v>310</v>
      </c>
      <c r="H7" s="39">
        <f>D7-G7</f>
        <v>122</v>
      </c>
      <c r="I7" s="33">
        <v>217</v>
      </c>
    </row>
    <row r="8" spans="1:9" ht="15.75" customHeight="1">
      <c r="A8" s="3" t="s">
        <v>54</v>
      </c>
      <c r="B8" s="26">
        <v>65</v>
      </c>
      <c r="C8" s="26">
        <v>30</v>
      </c>
      <c r="D8" s="26">
        <f>SUM(B8:C8)</f>
        <v>95</v>
      </c>
      <c r="E8" s="26">
        <v>124</v>
      </c>
      <c r="F8" s="26">
        <v>48</v>
      </c>
      <c r="G8" s="81">
        <f>E8+F8</f>
        <v>172</v>
      </c>
      <c r="H8" s="27">
        <f>D8-G8</f>
        <v>-77</v>
      </c>
      <c r="I8" s="34">
        <v>37</v>
      </c>
    </row>
    <row r="9" spans="1:9" ht="16.5" customHeight="1">
      <c r="A9" s="41" t="s">
        <v>55</v>
      </c>
      <c r="B9" s="9">
        <v>752</v>
      </c>
      <c r="C9" s="9">
        <v>520</v>
      </c>
      <c r="D9" s="42">
        <f>SUM(B9:C9)</f>
        <v>1272</v>
      </c>
      <c r="E9" s="9">
        <v>402</v>
      </c>
      <c r="F9" s="9">
        <v>133</v>
      </c>
      <c r="G9" s="9">
        <f>E9+F9</f>
        <v>535</v>
      </c>
      <c r="H9" s="39">
        <f>D9-G9</f>
        <v>737</v>
      </c>
      <c r="I9" s="33">
        <v>392</v>
      </c>
    </row>
    <row r="10" spans="1:9" ht="18" customHeight="1" thickBot="1">
      <c r="A10" s="36" t="s">
        <v>52</v>
      </c>
      <c r="B10" s="114">
        <f>SUM(B7:B9)</f>
        <v>1220</v>
      </c>
      <c r="C10" s="114">
        <f>SUM(C7:C9)</f>
        <v>579</v>
      </c>
      <c r="D10" s="114">
        <f>SUM(B10:C10)</f>
        <v>1799</v>
      </c>
      <c r="E10" s="114">
        <f>SUM(E7:E9)</f>
        <v>828</v>
      </c>
      <c r="F10" s="114">
        <f>SUM(F7:F9)</f>
        <v>189</v>
      </c>
      <c r="G10" s="114">
        <f>SUM(E10:F10)</f>
        <v>1017</v>
      </c>
      <c r="H10" s="91">
        <f>D10-G10</f>
        <v>782</v>
      </c>
      <c r="I10" s="94">
        <f>SUM(I7:I9)</f>
        <v>646</v>
      </c>
    </row>
    <row r="11" spans="1:9" ht="15.75" customHeight="1">
      <c r="A11" s="152" t="s">
        <v>56</v>
      </c>
      <c r="B11" s="152"/>
      <c r="C11" s="152"/>
      <c r="D11" s="152"/>
      <c r="E11" s="152"/>
      <c r="F11" s="152"/>
      <c r="G11" s="152"/>
      <c r="H11" s="152"/>
      <c r="I11" s="15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8.25" customHeight="1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thickBot="1">
      <c r="A24" s="12"/>
      <c r="B24" s="179" t="s">
        <v>57</v>
      </c>
      <c r="C24" s="180"/>
      <c r="D24" s="180"/>
      <c r="E24" s="180"/>
      <c r="F24" s="180"/>
      <c r="G24" s="181"/>
      <c r="H24" s="12"/>
      <c r="I24" s="12"/>
    </row>
    <row r="25" spans="1:9" ht="15.75" thickBot="1">
      <c r="A25" s="47" t="s">
        <v>58</v>
      </c>
      <c r="B25" s="47"/>
      <c r="C25" s="47"/>
      <c r="D25" s="47"/>
      <c r="E25" s="47"/>
      <c r="F25" s="47"/>
      <c r="G25" s="47"/>
      <c r="H25" s="47"/>
      <c r="I25" s="47"/>
    </row>
    <row r="26" spans="1:9" ht="15">
      <c r="A26" s="64" t="s">
        <v>59</v>
      </c>
      <c r="B26" s="65" t="s">
        <v>8</v>
      </c>
      <c r="C26" s="65" t="s">
        <v>9</v>
      </c>
      <c r="D26" s="65" t="s">
        <v>10</v>
      </c>
      <c r="E26" s="65" t="s">
        <v>11</v>
      </c>
      <c r="F26" s="65" t="s">
        <v>12</v>
      </c>
      <c r="G26" s="65" t="s">
        <v>13</v>
      </c>
      <c r="H26" s="65" t="s">
        <v>14</v>
      </c>
      <c r="I26" s="66" t="s">
        <v>15</v>
      </c>
    </row>
    <row r="27" spans="1:9" ht="15.75" thickBot="1">
      <c r="A27" s="92"/>
      <c r="B27" s="49">
        <v>0.0048</v>
      </c>
      <c r="C27" s="49">
        <v>0.0218</v>
      </c>
      <c r="D27" s="49">
        <v>0.0064</v>
      </c>
      <c r="E27" s="49">
        <v>0.0104</v>
      </c>
      <c r="F27" s="49">
        <v>0.13</v>
      </c>
      <c r="G27" s="87">
        <v>0.0765</v>
      </c>
      <c r="H27" s="87">
        <v>0.035</v>
      </c>
      <c r="I27" s="88">
        <v>0.0202</v>
      </c>
    </row>
    <row r="28" spans="1:9" ht="15" customHeight="1">
      <c r="A28" s="64" t="s">
        <v>59</v>
      </c>
      <c r="B28" s="48" t="s">
        <v>16</v>
      </c>
      <c r="C28" s="48" t="s">
        <v>17</v>
      </c>
      <c r="D28" s="48" t="s">
        <v>18</v>
      </c>
      <c r="E28" s="48" t="s">
        <v>19</v>
      </c>
      <c r="F28" s="48" t="s">
        <v>20</v>
      </c>
      <c r="G28" s="48" t="s">
        <v>21</v>
      </c>
      <c r="H28" s="48" t="s">
        <v>7</v>
      </c>
      <c r="I28" s="67" t="s">
        <v>22</v>
      </c>
    </row>
    <row r="29" spans="1:16" ht="15" customHeight="1" thickBot="1">
      <c r="A29" s="93"/>
      <c r="B29" s="68">
        <v>0.003</v>
      </c>
      <c r="C29" s="68">
        <v>0.011</v>
      </c>
      <c r="D29" s="68">
        <v>0.0075</v>
      </c>
      <c r="E29" s="69">
        <v>0.021</v>
      </c>
      <c r="F29" s="70">
        <v>0.0031</v>
      </c>
      <c r="G29" s="70">
        <v>0.014</v>
      </c>
      <c r="H29" s="70">
        <v>0.0115</v>
      </c>
      <c r="I29" s="71">
        <v>0.0075</v>
      </c>
      <c r="J29" s="43"/>
      <c r="K29" s="43"/>
      <c r="L29" s="43"/>
      <c r="M29" s="44"/>
      <c r="N29" s="46"/>
      <c r="O29" s="46"/>
      <c r="P29" s="46"/>
    </row>
    <row r="30" spans="1:15" ht="24.75" customHeight="1" thickBot="1">
      <c r="A30" s="155" t="s">
        <v>60</v>
      </c>
      <c r="B30" s="156"/>
      <c r="C30" s="156"/>
      <c r="D30" s="156"/>
      <c r="E30" s="156"/>
      <c r="F30" s="156"/>
      <c r="G30" s="156"/>
      <c r="H30" s="156"/>
      <c r="I30" s="157"/>
      <c r="J30" s="43"/>
      <c r="K30" s="43"/>
      <c r="L30" s="44"/>
      <c r="M30" s="45"/>
      <c r="N30" s="45"/>
      <c r="O30" s="82"/>
    </row>
    <row r="31" spans="1:9" ht="12.75" customHeight="1">
      <c r="A31" s="160" t="s">
        <v>61</v>
      </c>
      <c r="B31" s="161"/>
      <c r="C31" s="161"/>
      <c r="D31" s="161"/>
      <c r="E31" s="161"/>
      <c r="F31" s="161"/>
      <c r="G31" s="161"/>
      <c r="H31" s="161"/>
      <c r="I31" s="162"/>
    </row>
    <row r="32" spans="1:9" ht="14.25" customHeight="1" thickBot="1">
      <c r="A32" s="163"/>
      <c r="B32" s="164"/>
      <c r="C32" s="164"/>
      <c r="D32" s="164"/>
      <c r="E32" s="164"/>
      <c r="F32" s="164"/>
      <c r="G32" s="164"/>
      <c r="H32" s="164"/>
      <c r="I32" s="165"/>
    </row>
    <row r="33" spans="1:9" ht="12.75" customHeight="1">
      <c r="A33" s="160" t="s">
        <v>62</v>
      </c>
      <c r="B33" s="161"/>
      <c r="C33" s="161"/>
      <c r="D33" s="161"/>
      <c r="E33" s="161"/>
      <c r="F33" s="161"/>
      <c r="G33" s="161"/>
      <c r="H33" s="161"/>
      <c r="I33" s="162"/>
    </row>
    <row r="34" spans="1:9" ht="14.25" customHeight="1" thickBot="1">
      <c r="A34" s="163"/>
      <c r="B34" s="164"/>
      <c r="C34" s="164"/>
      <c r="D34" s="164"/>
      <c r="E34" s="164"/>
      <c r="F34" s="164"/>
      <c r="G34" s="164"/>
      <c r="H34" s="164"/>
      <c r="I34" s="165"/>
    </row>
    <row r="35" spans="1:9" ht="12.75" customHeight="1">
      <c r="A35" s="166" t="s">
        <v>63</v>
      </c>
      <c r="B35" s="167"/>
      <c r="C35" s="167"/>
      <c r="D35" s="167"/>
      <c r="E35" s="167"/>
      <c r="F35" s="167"/>
      <c r="G35" s="167"/>
      <c r="H35" s="167"/>
      <c r="I35" s="168"/>
    </row>
    <row r="36" spans="1:9" ht="9.75" customHeight="1" thickBot="1">
      <c r="A36" s="169"/>
      <c r="B36" s="170"/>
      <c r="C36" s="170"/>
      <c r="D36" s="170"/>
      <c r="E36" s="170"/>
      <c r="F36" s="170"/>
      <c r="G36" s="170"/>
      <c r="H36" s="170"/>
      <c r="I36" s="171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 password="CB24" sheet="1" formatCells="0" formatColumns="0" formatRows="0" insertColumns="0" insertRows="0" insertHyperlinks="0" deleteColumns="0" deleteRows="0" sort="0" autoFilter="0" pivotTables="0"/>
  <mergeCells count="12">
    <mergeCell ref="A35:I36"/>
    <mergeCell ref="A1:I2"/>
    <mergeCell ref="B4:D4"/>
    <mergeCell ref="E4:G4"/>
    <mergeCell ref="A3:I3"/>
    <mergeCell ref="B24:G24"/>
    <mergeCell ref="A11:I11"/>
    <mergeCell ref="A4:A5"/>
    <mergeCell ref="A30:I30"/>
    <mergeCell ref="I4:I5"/>
    <mergeCell ref="A33:I34"/>
    <mergeCell ref="A31:I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82" t="s">
        <v>64</v>
      </c>
      <c r="B1" s="183"/>
      <c r="C1" s="183"/>
      <c r="D1" s="183"/>
      <c r="E1" s="183"/>
      <c r="F1" s="184"/>
      <c r="G1" s="1"/>
    </row>
    <row r="2" spans="1:7" ht="27.75" customHeight="1">
      <c r="A2" s="185"/>
      <c r="B2" s="186"/>
      <c r="C2" s="186"/>
      <c r="D2" s="186"/>
      <c r="E2" s="186"/>
      <c r="F2" s="187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8" t="s">
        <v>65</v>
      </c>
      <c r="B4" s="188"/>
      <c r="C4" s="188"/>
      <c r="D4" s="188"/>
      <c r="E4" s="188"/>
      <c r="F4" s="188"/>
      <c r="G4" s="1"/>
    </row>
    <row r="5" spans="1:7" ht="31.5" customHeight="1">
      <c r="A5" s="118" t="s">
        <v>66</v>
      </c>
      <c r="B5" s="29" t="s">
        <v>93</v>
      </c>
      <c r="C5" s="29" t="s">
        <v>94</v>
      </c>
      <c r="D5" s="29" t="s">
        <v>95</v>
      </c>
      <c r="E5" s="29" t="s">
        <v>52</v>
      </c>
      <c r="F5" s="30" t="s">
        <v>76</v>
      </c>
      <c r="G5" s="20"/>
    </row>
    <row r="6" spans="1:7" ht="21.75" customHeight="1">
      <c r="A6" s="6" t="s">
        <v>71</v>
      </c>
      <c r="B6" s="62">
        <v>7944</v>
      </c>
      <c r="C6" s="62">
        <v>2460</v>
      </c>
      <c r="D6" s="62">
        <v>10478</v>
      </c>
      <c r="E6" s="62">
        <f>SUM(B6:D6)</f>
        <v>20882</v>
      </c>
      <c r="F6" s="31">
        <f>E6/$E$10*100</f>
        <v>6.844120421384386</v>
      </c>
      <c r="G6" s="20"/>
    </row>
    <row r="7" spans="1:7" ht="18.75" customHeight="1">
      <c r="A7" s="115" t="s">
        <v>67</v>
      </c>
      <c r="B7" s="63">
        <v>38944</v>
      </c>
      <c r="C7" s="63">
        <v>13126.6</v>
      </c>
      <c r="D7" s="63">
        <v>36635</v>
      </c>
      <c r="E7" s="63">
        <f>SUM(B7:D7)</f>
        <v>88705.6</v>
      </c>
      <c r="F7" s="32">
        <f>E7/$E$10*100</f>
        <v>29.073451223597107</v>
      </c>
      <c r="G7" s="20"/>
    </row>
    <row r="8" spans="1:7" ht="18" customHeight="1">
      <c r="A8" s="6" t="s">
        <v>68</v>
      </c>
      <c r="B8" s="62">
        <v>29060</v>
      </c>
      <c r="C8" s="62">
        <v>21803</v>
      </c>
      <c r="D8" s="62">
        <v>142704</v>
      </c>
      <c r="E8" s="62">
        <f>SUM(B8:D8)</f>
        <v>193567</v>
      </c>
      <c r="F8" s="31">
        <f>E8/$E$10*100</f>
        <v>63.442000651571284</v>
      </c>
      <c r="G8" s="20"/>
    </row>
    <row r="9" spans="1:7" ht="19.5" customHeight="1">
      <c r="A9" s="115" t="s">
        <v>69</v>
      </c>
      <c r="B9" s="63">
        <v>104</v>
      </c>
      <c r="C9" s="63">
        <v>75</v>
      </c>
      <c r="D9" s="63">
        <v>1775</v>
      </c>
      <c r="E9" s="63">
        <f>SUM(B9:D9)</f>
        <v>1954</v>
      </c>
      <c r="F9" s="32">
        <f>E9/$E$10*100</f>
        <v>0.6404277034472317</v>
      </c>
      <c r="G9" s="20"/>
    </row>
    <row r="10" spans="1:7" ht="22.5" customHeight="1" thickBot="1">
      <c r="A10" s="116" t="s">
        <v>70</v>
      </c>
      <c r="B10" s="75">
        <f>SUM(B6:B9)</f>
        <v>76052</v>
      </c>
      <c r="C10" s="75">
        <f>SUM(C6:C9)</f>
        <v>37464.6</v>
      </c>
      <c r="D10" s="75">
        <f>SUM(D6:D9)</f>
        <v>191592</v>
      </c>
      <c r="E10" s="75">
        <f>SUM(E6:E9)</f>
        <v>305108.6</v>
      </c>
      <c r="F10" s="76">
        <f>SUM(F6:F9)</f>
        <v>100.00000000000001</v>
      </c>
      <c r="G10" s="20"/>
    </row>
    <row r="11" spans="1:7" ht="15">
      <c r="A11" s="125" t="s">
        <v>72</v>
      </c>
      <c r="B11" s="20"/>
      <c r="C11" s="20"/>
      <c r="D11" s="20"/>
      <c r="E11" s="20"/>
      <c r="F11" s="20"/>
      <c r="G11" s="20"/>
    </row>
    <row r="12" spans="2:7" ht="15">
      <c r="B12" s="125"/>
      <c r="C12" s="125"/>
      <c r="D12" s="125"/>
      <c r="E12" s="125"/>
      <c r="F12" s="125"/>
      <c r="G12" s="20"/>
    </row>
    <row r="13" spans="1:7" ht="12.75">
      <c r="A13" s="19"/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5">
      <c r="A29" s="23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1"/>
      <c r="B31" s="19"/>
      <c r="C31" s="19"/>
      <c r="D31" s="19"/>
      <c r="E31" s="19"/>
      <c r="F31" s="19"/>
      <c r="G31" s="19"/>
    </row>
    <row r="32" spans="1:7" ht="12.75">
      <c r="A32" s="19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2:7" ht="12.75"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2">
    <mergeCell ref="A1:F2"/>
    <mergeCell ref="A4:F4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91" t="s">
        <v>73</v>
      </c>
      <c r="B1" s="192"/>
      <c r="C1" s="192"/>
      <c r="D1" s="192"/>
      <c r="E1" s="192"/>
      <c r="F1" s="192"/>
    </row>
    <row r="2" spans="1:6" ht="12.75" customHeight="1">
      <c r="A2" s="191"/>
      <c r="B2" s="192"/>
      <c r="C2" s="192"/>
      <c r="D2" s="192"/>
      <c r="E2" s="192"/>
      <c r="F2" s="192"/>
    </row>
    <row r="3" spans="1:6" ht="15" customHeight="1">
      <c r="A3" s="191"/>
      <c r="B3" s="192"/>
      <c r="C3" s="192"/>
      <c r="D3" s="192"/>
      <c r="E3" s="192"/>
      <c r="F3" s="192"/>
    </row>
    <row r="4" ht="15.75" thickBot="1"/>
    <row r="5" spans="2:5" ht="15.75" thickBot="1">
      <c r="B5" s="104" t="s">
        <v>74</v>
      </c>
      <c r="C5" s="105"/>
      <c r="D5" s="105"/>
      <c r="E5" s="105"/>
    </row>
    <row r="6" spans="2:5" ht="35.25" customHeight="1" thickBot="1">
      <c r="B6" s="189" t="s">
        <v>84</v>
      </c>
      <c r="C6" s="119" t="s">
        <v>75</v>
      </c>
      <c r="D6" s="119" t="s">
        <v>76</v>
      </c>
      <c r="E6" s="119" t="s">
        <v>77</v>
      </c>
    </row>
    <row r="7" spans="2:5" ht="15.75" thickBot="1">
      <c r="B7" s="190"/>
      <c r="C7" s="101"/>
      <c r="D7" s="101"/>
      <c r="E7" s="101"/>
    </row>
    <row r="8" spans="2:9" ht="18.75" thickBot="1">
      <c r="B8" s="120" t="s">
        <v>78</v>
      </c>
      <c r="C8" s="95">
        <v>3068</v>
      </c>
      <c r="D8" s="96">
        <f>C8/$C$11</f>
        <v>0.1617716846823095</v>
      </c>
      <c r="E8" s="97">
        <v>11096</v>
      </c>
      <c r="G8" s="106"/>
      <c r="H8" s="106"/>
      <c r="I8" s="107"/>
    </row>
    <row r="9" spans="2:9" ht="18.75" thickBot="1">
      <c r="B9" s="120" t="s">
        <v>79</v>
      </c>
      <c r="C9" s="95">
        <v>4436</v>
      </c>
      <c r="D9" s="96">
        <f>C9/$C$11</f>
        <v>0.23390456103348273</v>
      </c>
      <c r="E9" s="97">
        <v>10863</v>
      </c>
      <c r="G9" s="106"/>
      <c r="H9" s="106"/>
      <c r="I9" s="107"/>
    </row>
    <row r="10" spans="2:9" ht="18.75" thickBot="1">
      <c r="B10" s="120" t="s">
        <v>80</v>
      </c>
      <c r="C10" s="95">
        <v>11461</v>
      </c>
      <c r="D10" s="96">
        <f>C10/$C$11</f>
        <v>0.6043237542842077</v>
      </c>
      <c r="E10" s="97">
        <v>10565</v>
      </c>
      <c r="G10" s="106"/>
      <c r="H10" s="106"/>
      <c r="I10" s="107"/>
    </row>
    <row r="11" spans="2:8" ht="18.75" thickBot="1">
      <c r="B11" s="121" t="s">
        <v>52</v>
      </c>
      <c r="C11" s="98">
        <f>SUM(C8:C10)</f>
        <v>18965</v>
      </c>
      <c r="D11" s="99">
        <f>SUM(D8:D10)</f>
        <v>1</v>
      </c>
      <c r="E11" s="100" t="s">
        <v>23</v>
      </c>
      <c r="G11" s="106"/>
      <c r="H11" s="106"/>
    </row>
    <row r="12" spans="2:8" ht="15.75" thickBot="1">
      <c r="B12" s="103" t="s">
        <v>81</v>
      </c>
      <c r="C12" s="101"/>
      <c r="D12" s="101"/>
      <c r="E12" s="101"/>
      <c r="H12" s="106"/>
    </row>
    <row r="13" spans="2:8" ht="35.25" customHeight="1" thickBot="1">
      <c r="B13" s="189" t="s">
        <v>83</v>
      </c>
      <c r="C13" s="119" t="s">
        <v>75</v>
      </c>
      <c r="D13" s="119" t="s">
        <v>76</v>
      </c>
      <c r="E13" s="119" t="s">
        <v>77</v>
      </c>
      <c r="H13" s="106"/>
    </row>
    <row r="14" spans="2:8" ht="15.75" thickBot="1">
      <c r="B14" s="190"/>
      <c r="C14" s="101"/>
      <c r="D14" s="101"/>
      <c r="E14" s="101"/>
      <c r="H14" s="106"/>
    </row>
    <row r="15" spans="2:9" ht="18.75" thickBot="1">
      <c r="B15" s="120" t="s">
        <v>78</v>
      </c>
      <c r="C15" s="101">
        <v>622</v>
      </c>
      <c r="D15" s="96">
        <f>C15/$C$18</f>
        <v>0.08642489926358204</v>
      </c>
      <c r="E15" s="97">
        <v>9573</v>
      </c>
      <c r="G15" s="107"/>
      <c r="H15" s="106"/>
      <c r="I15" s="107"/>
    </row>
    <row r="16" spans="2:9" ht="18.75" thickBot="1">
      <c r="B16" s="120" t="s">
        <v>79</v>
      </c>
      <c r="C16" s="95">
        <v>1419</v>
      </c>
      <c r="D16" s="96">
        <f>C16/$C$18</f>
        <v>0.19716548561900793</v>
      </c>
      <c r="E16" s="97">
        <v>9041</v>
      </c>
      <c r="G16" s="107"/>
      <c r="H16" s="106"/>
      <c r="I16" s="107"/>
    </row>
    <row r="17" spans="2:9" ht="18.75" thickBot="1">
      <c r="B17" s="120" t="s">
        <v>80</v>
      </c>
      <c r="C17" s="95">
        <v>5156</v>
      </c>
      <c r="D17" s="96">
        <f>C17/$C$18</f>
        <v>0.7164096151174101</v>
      </c>
      <c r="E17" s="97">
        <v>8506</v>
      </c>
      <c r="G17" s="107"/>
      <c r="H17" s="106"/>
      <c r="I17" s="107"/>
    </row>
    <row r="18" spans="2:8" ht="18.75" thickBot="1">
      <c r="B18" s="121" t="s">
        <v>52</v>
      </c>
      <c r="C18" s="98">
        <f>SUM(C15:C17)</f>
        <v>7197</v>
      </c>
      <c r="D18" s="99">
        <f>SUM(D15:D17)</f>
        <v>1</v>
      </c>
      <c r="E18" s="100" t="s">
        <v>23</v>
      </c>
      <c r="G18" s="106"/>
      <c r="H18" s="106"/>
    </row>
    <row r="19" spans="2:8" ht="15.75" thickBot="1">
      <c r="B19" s="103" t="s">
        <v>81</v>
      </c>
      <c r="C19" s="101"/>
      <c r="D19" s="101"/>
      <c r="E19" s="101"/>
      <c r="H19" s="106"/>
    </row>
    <row r="20" spans="2:8" ht="35.25" customHeight="1" thickBot="1">
      <c r="B20" s="189" t="s">
        <v>82</v>
      </c>
      <c r="C20" s="119" t="s">
        <v>75</v>
      </c>
      <c r="D20" s="119" t="s">
        <v>76</v>
      </c>
      <c r="E20" s="119" t="s">
        <v>77</v>
      </c>
      <c r="H20" s="106"/>
    </row>
    <row r="21" spans="2:8" ht="15.75" thickBot="1">
      <c r="B21" s="190"/>
      <c r="C21" s="101"/>
      <c r="D21" s="101"/>
      <c r="E21" s="101"/>
      <c r="H21" s="106"/>
    </row>
    <row r="22" spans="2:9" ht="18.75" thickBot="1">
      <c r="B22" s="120" t="s">
        <v>78</v>
      </c>
      <c r="C22" s="95">
        <v>4871</v>
      </c>
      <c r="D22" s="96">
        <f>C22/$C$25</f>
        <v>0.10926669508064335</v>
      </c>
      <c r="E22" s="97">
        <v>10086</v>
      </c>
      <c r="G22" s="106"/>
      <c r="H22" s="106"/>
      <c r="I22" s="107"/>
    </row>
    <row r="23" spans="2:9" ht="18.75" thickBot="1">
      <c r="B23" s="120" t="s">
        <v>79</v>
      </c>
      <c r="C23" s="95">
        <v>9567</v>
      </c>
      <c r="D23" s="96">
        <f>C23/$C$25</f>
        <v>0.21460777496130465</v>
      </c>
      <c r="E23" s="97">
        <v>9526</v>
      </c>
      <c r="G23" s="106"/>
      <c r="H23" s="106"/>
      <c r="I23" s="107"/>
    </row>
    <row r="24" spans="2:9" ht="18.75" thickBot="1">
      <c r="B24" s="120" t="s">
        <v>80</v>
      </c>
      <c r="C24" s="95">
        <v>30141</v>
      </c>
      <c r="D24" s="96">
        <f>C24/$C$25</f>
        <v>0.676125529958052</v>
      </c>
      <c r="E24" s="97">
        <v>8968</v>
      </c>
      <c r="G24" s="106"/>
      <c r="H24" s="106"/>
      <c r="I24" s="107"/>
    </row>
    <row r="25" spans="2:8" ht="18.75" thickBot="1">
      <c r="B25" s="121" t="s">
        <v>52</v>
      </c>
      <c r="C25" s="98">
        <f>SUM(C22:C24)</f>
        <v>44579</v>
      </c>
      <c r="D25" s="99">
        <f>SUM(D22:D24)</f>
        <v>1</v>
      </c>
      <c r="E25" s="100" t="s">
        <v>23</v>
      </c>
      <c r="G25" s="106"/>
      <c r="H25" s="108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2.57421875" style="82" customWidth="1"/>
    <col min="2" max="2" width="12.57421875" style="82" customWidth="1"/>
    <col min="3" max="3" width="14.57421875" style="82" customWidth="1"/>
    <col min="4" max="4" width="14.140625" style="82" customWidth="1"/>
    <col min="5" max="5" width="13.421875" style="82" customWidth="1"/>
    <col min="6" max="6" width="13.00390625" style="82" customWidth="1"/>
    <col min="7" max="8" width="9.140625" style="82" customWidth="1"/>
    <col min="9" max="9" width="10.28125" style="82" customWidth="1"/>
    <col min="10" max="16384" width="9.140625" style="82" customWidth="1"/>
  </cols>
  <sheetData>
    <row r="1" spans="1:6" ht="16.5" customHeight="1">
      <c r="A1" s="193" t="s">
        <v>85</v>
      </c>
      <c r="B1" s="194"/>
      <c r="C1" s="194"/>
      <c r="D1" s="194"/>
      <c r="E1" s="194"/>
      <c r="F1" s="195"/>
    </row>
    <row r="2" spans="1:6" ht="22.5" customHeight="1" thickBot="1">
      <c r="A2" s="196"/>
      <c r="B2" s="197"/>
      <c r="C2" s="197"/>
      <c r="D2" s="197"/>
      <c r="E2" s="197"/>
      <c r="F2" s="198"/>
    </row>
    <row r="3" ht="15.75" customHeight="1" thickBot="1"/>
    <row r="4" spans="1:6" ht="35.25" customHeight="1" thickBot="1">
      <c r="A4" s="122" t="s">
        <v>86</v>
      </c>
      <c r="B4" s="123" t="s">
        <v>92</v>
      </c>
      <c r="C4" s="124" t="s">
        <v>33</v>
      </c>
      <c r="D4" s="124" t="s">
        <v>34</v>
      </c>
      <c r="E4" s="124" t="s">
        <v>35</v>
      </c>
      <c r="F4" s="124" t="s">
        <v>52</v>
      </c>
    </row>
    <row r="5" spans="1:8" ht="15.75" thickBot="1">
      <c r="A5" s="109" t="s">
        <v>87</v>
      </c>
      <c r="B5" s="110">
        <v>39368</v>
      </c>
      <c r="C5" s="111">
        <v>9</v>
      </c>
      <c r="D5" s="111">
        <v>7</v>
      </c>
      <c r="E5" s="111">
        <v>155</v>
      </c>
      <c r="F5" s="101">
        <f>SUM(C5:E5)</f>
        <v>171</v>
      </c>
      <c r="H5" s="113"/>
    </row>
    <row r="6" spans="1:9" ht="15.75" thickBot="1">
      <c r="A6" s="109" t="s">
        <v>88</v>
      </c>
      <c r="B6" s="110">
        <v>36635</v>
      </c>
      <c r="C6" s="111">
        <v>13</v>
      </c>
      <c r="D6" s="111">
        <v>2</v>
      </c>
      <c r="E6" s="111">
        <v>41</v>
      </c>
      <c r="F6" s="101">
        <f>SUM(C6:E6)</f>
        <v>56</v>
      </c>
      <c r="H6" s="113"/>
      <c r="I6" s="113"/>
    </row>
    <row r="7" spans="1:8" ht="15.75" thickBot="1">
      <c r="A7" s="109" t="s">
        <v>89</v>
      </c>
      <c r="B7" s="110">
        <v>38193</v>
      </c>
      <c r="C7" s="111">
        <v>52</v>
      </c>
      <c r="D7" s="111">
        <v>15</v>
      </c>
      <c r="E7" s="111">
        <v>901</v>
      </c>
      <c r="F7" s="95">
        <f>SUM(C7:E7)</f>
        <v>968</v>
      </c>
      <c r="H7" s="113"/>
    </row>
    <row r="8" spans="1:8" ht="15.75" thickBot="1">
      <c r="A8" s="109" t="s">
        <v>90</v>
      </c>
      <c r="B8" s="110">
        <v>48174</v>
      </c>
      <c r="C8" s="111">
        <v>2</v>
      </c>
      <c r="D8" s="111">
        <v>0</v>
      </c>
      <c r="E8" s="111">
        <v>42</v>
      </c>
      <c r="F8" s="95">
        <f>SUM(C8:E8)</f>
        <v>44</v>
      </c>
      <c r="H8" s="113"/>
    </row>
    <row r="9" spans="1:6" ht="15.75" thickBot="1">
      <c r="A9" s="102" t="s">
        <v>91</v>
      </c>
      <c r="B9" s="112"/>
      <c r="C9" s="100">
        <f>SUM(C5:C8)</f>
        <v>76</v>
      </c>
      <c r="D9" s="100">
        <f>SUM(D5:D8)</f>
        <v>24</v>
      </c>
      <c r="E9" s="98">
        <f>SUM(E5:E8)</f>
        <v>1139</v>
      </c>
      <c r="F9" s="98">
        <f>SUM(F5:F8)</f>
        <v>1239</v>
      </c>
    </row>
    <row r="13" ht="12.75">
      <c r="B13" s="113"/>
    </row>
  </sheetData>
  <sheetProtection password="CB24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2017-06-12T07:57:14Z</cp:lastPrinted>
  <dcterms:created xsi:type="dcterms:W3CDTF">2013-03-22T11:33:30Z</dcterms:created>
  <dcterms:modified xsi:type="dcterms:W3CDTF">2017-06-13T11:13:31Z</dcterms:modified>
  <cp:category/>
  <cp:version/>
  <cp:contentType/>
  <cp:contentStatus/>
</cp:coreProperties>
</file>