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05" windowWidth="8535" windowHeight="1185" activeTab="0"/>
  </bookViews>
  <sheets>
    <sheet name="përfitues të pensionit" sheetId="1" r:id="rId1"/>
    <sheet name="përfitues të rinj dhe të ndjerë" sheetId="2" r:id="rId2"/>
    <sheet name="min.mak." sheetId="3" r:id="rId3"/>
    <sheet name="pensionet më të ulëta" sheetId="4" r:id="rId4"/>
    <sheet name="pensionet maksimale" sheetId="5" r:id="rId5"/>
  </sheets>
  <definedNames/>
  <calcPr fullCalcOnLoad="1"/>
</workbook>
</file>

<file path=xl/sharedStrings.xml><?xml version="1.0" encoding="utf-8"?>
<sst xmlns="http://schemas.openxmlformats.org/spreadsheetml/2006/main" count="129" uniqueCount="95">
  <si>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</si>
  <si>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</si>
  <si>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</si>
  <si>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</si>
  <si>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</si>
  <si>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</si>
  <si>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</si>
  <si>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</si>
  <si>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</si>
  <si>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</si>
  <si>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</si>
  <si>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</si>
  <si>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</si>
  <si>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</si>
  <si>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</si>
  <si>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</si>
  <si>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</si>
  <si>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</si>
  <si>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</si>
  <si>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</si>
  <si>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</si>
  <si>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</si>
  <si>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</si>
  <si>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</si>
  <si>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Të dhëna për gjendjen e numrit të përfituesve të pensionit për muajin gusht të vitit 2017</t>
  </si>
  <si>
    <t xml:space="preserve">       Gjendja e përfituesve të pensionit nga pensioni i paguar sipas llojit, sipas të drejtës së arritur dhe pensionit mesatar për muajin gusht të vitit 2017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</si>
  <si>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</si>
  <si>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</si>
  <si>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</si>
  <si>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</si>
  <si>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</si>
  <si>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</si>
  <si>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</si>
  <si>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</si>
  <si>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</si>
  <si>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</si>
  <si>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</si>
  <si>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</si>
  <si>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gusht të vitit 2017</t>
  </si>
  <si>
    <t>Grafikoni 1.</t>
  </si>
  <si>
    <t>Struktura e pensionistëve sipas shumës së pensionit për muajin  gusht të vitit  2017</t>
  </si>
  <si>
    <t>Gjendja e përfituesve të rinj dhe të ndjerë dhe përqindja e harmonizimit të pensioneve për muajin gusht të vitit 2017</t>
  </si>
  <si>
    <t xml:space="preserve">                Përfitues të rinj dhe të ndjerë të pensionit, dallimi dhe pensionet e reja minimale për muajin gusht të vitit 2017</t>
  </si>
  <si>
    <t xml:space="preserve">Përfitues të rinj dhe të ndjerë sipas llojit të pensioneve </t>
  </si>
  <si>
    <t xml:space="preserve">Pensione familjare </t>
  </si>
  <si>
    <t>Pensione invalidore</t>
  </si>
  <si>
    <t>Pensione të pleqërisë</t>
  </si>
  <si>
    <t>Gjithsej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</si>
  <si>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</si>
  <si>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</si>
  <si>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</si>
  <si>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</si>
  <si>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</si>
  <si>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</si>
  <si>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 xml:space="preserve">                   Graf. 2. Pensionistë të rinj dhe të ndjerë sipas llojit të pensionit për muajin gusht të vitit 2017</t>
  </si>
  <si>
    <t xml:space="preserve">Harmonizimi ligjor i pensioneve </t>
  </si>
  <si>
    <t xml:space="preserve">                  Lëvizja e përqindjes për harmonizimin e pensioneve  </t>
  </si>
  <si>
    <t xml:space="preserve">Harmonizim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</si>
  <si>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</si>
  <si>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</si>
  <si>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</si>
  <si>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Pensionet e realizuara deri 31.12.2016, nga 1- janari i vitit 2017  harmonizohen për 0,82%</t>
  </si>
  <si>
    <t xml:space="preserve">Gjendja e përfituesve të pensionit në krahasim me pensionet minimale dhe maksimale për muajin gusht të vitit 2017 </t>
  </si>
  <si>
    <t>Gjendja e përfituesve të pensionit në krahasim me pensionet min. dhe mak. për muajin gusht të vitit 2017</t>
  </si>
  <si>
    <t xml:space="preserve">Shumat </t>
  </si>
  <si>
    <t>Deri në pension minimal ( 8.506,00)</t>
  </si>
  <si>
    <t>Minimale (Prej 8.506,00-10.863,00)</t>
  </si>
  <si>
    <t>Mbi min. (10,863,00- 36,635,00)</t>
  </si>
  <si>
    <t>Maks. (36,635,00-48,174,00)</t>
  </si>
  <si>
    <t xml:space="preserve">Gjithsej </t>
  </si>
  <si>
    <t xml:space="preserve">                Grafikoni 3.  Struktura e pensioistëve sipas shumës së pensionit për muajin gusht të vitit 2017</t>
  </si>
  <si>
    <t>Numri i përfituesve  të pensioneve më të ulëta sipas grupeve të shumave për muajin gusht  të vitit 2017</t>
  </si>
  <si>
    <t xml:space="preserve">E drejtë e realizuar deri </t>
  </si>
  <si>
    <t xml:space="preserve">31-12-1996 </t>
  </si>
  <si>
    <t>Numri</t>
  </si>
  <si>
    <t>Struktura</t>
  </si>
  <si>
    <t>Shuma</t>
  </si>
  <si>
    <t>Grupi  I</t>
  </si>
  <si>
    <t>Grupi II</t>
  </si>
  <si>
    <t>Grupi III</t>
  </si>
  <si>
    <t>E drejta e realizuar prej</t>
  </si>
  <si>
    <t xml:space="preserve">01-01-2002 </t>
  </si>
  <si>
    <t xml:space="preserve"> 01.01.1997 </t>
  </si>
  <si>
    <t>Numri i përfituesve të shumës më të lartë të pensionit sipas llojit për muajin gusht të vitit 2017</t>
  </si>
  <si>
    <t xml:space="preserve">E drejta e realizuar               </t>
  </si>
  <si>
    <t>E drejta e realizuar deri më 31.12.1996</t>
  </si>
  <si>
    <t>E drejta e realizuar prej 01.01.1997</t>
  </si>
  <si>
    <t>E drejta e realizuar  prej 01.01.2002</t>
  </si>
  <si>
    <t>E drejtë e realizuar deri 01.01.2016</t>
  </si>
  <si>
    <t xml:space="preserve">GJ I TH S E J </t>
  </si>
  <si>
    <t>denarë</t>
  </si>
  <si>
    <t>P.familjar</t>
  </si>
  <si>
    <t>P.invalidor</t>
  </si>
  <si>
    <t>P.pleqërisë</t>
  </si>
  <si>
    <t xml:space="preserve">Gusht 2017 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</si>
</sst>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4.75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6" xfId="0" applyNumberFormat="1" applyFont="1" applyBorder="1" applyAlignment="1">
      <alignment/>
    </xf>
    <xf numFmtId="10" fontId="12" fillId="0" borderId="16" xfId="0" applyNumberFormat="1" applyFont="1" applyFill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17" fontId="3" fillId="34" borderId="18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10" fillId="34" borderId="18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18" fillId="37" borderId="23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7" xfId="0" applyNumberFormat="1" applyFont="1" applyFill="1" applyBorder="1" applyAlignment="1">
      <alignment horizontal="center"/>
    </xf>
    <xf numFmtId="3" fontId="3" fillId="34" borderId="38" xfId="0" applyNumberFormat="1" applyFont="1" applyFill="1" applyBorder="1" applyAlignment="1">
      <alignment horizontal="center"/>
    </xf>
    <xf numFmtId="3" fontId="3" fillId="34" borderId="39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5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gusht të vitit 2017</a:t>
            </a:r>
          </a:p>
        </c:rich>
      </c:tx>
      <c:layout>
        <c:manualLayout>
          <c:xMode val="factor"/>
          <c:yMode val="factor"/>
          <c:x val="0.1117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24,71%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12,05%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62,68%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0,46%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GUSHT TË VITIT 2017</a:t>
            </a:r>
          </a:p>
        </c:rich>
      </c:tx>
      <c:layout>
        <c:manualLayout>
          <c:xMode val="factor"/>
          <c:yMode val="factor"/>
          <c:x val="0.079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5"/>
          <c:w val="0.92275"/>
          <c:h val="0.6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ndjerë'!$D$7:$D$9</c:f>
              <c:numCache/>
            </c:numRef>
          </c:val>
        </c:ser>
        <c:ser>
          <c:idx val="1"/>
          <c:order val="1"/>
          <c:tx>
            <c:strRef>
              <c:f>'përfitues 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ndjerë'!$A$7:$A$9</c:f>
              <c:strCache/>
            </c:strRef>
          </c:cat>
          <c:val>
            <c:numRef>
              <c:f>'përfitues të rinj dhe të ndjerë'!$G$7:$G$9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443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4"/>
          <c:w val="0.4935"/>
          <c:h val="0.1097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gusht  të vitit 2017</a:t>
            </a:r>
          </a:p>
        </c:rich>
      </c:tx>
      <c:layout>
        <c:manualLayout>
          <c:xMode val="factor"/>
          <c:yMode val="factor"/>
          <c:x val="0.099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22</xdr:row>
      <xdr:rowOff>152400</xdr:rowOff>
    </xdr:from>
    <xdr:to>
      <xdr:col>5</xdr:col>
      <xdr:colOff>66675</xdr:colOff>
      <xdr:row>32</xdr:row>
      <xdr:rowOff>180975</xdr:rowOff>
    </xdr:to>
    <xdr:graphicFrame>
      <xdr:nvGraphicFramePr>
        <xdr:cNvPr id="1" name="Chart 3"/>
        <xdr:cNvGraphicFramePr/>
      </xdr:nvGraphicFramePr>
      <xdr:xfrm>
        <a:off x="714375" y="5667375"/>
        <a:ext cx="49434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123825</xdr:rowOff>
    </xdr:to>
    <xdr:graphicFrame>
      <xdr:nvGraphicFramePr>
        <xdr:cNvPr id="1" name="Chart 5"/>
        <xdr:cNvGraphicFramePr/>
      </xdr:nvGraphicFramePr>
      <xdr:xfrm>
        <a:off x="933450" y="2619375"/>
        <a:ext cx="58769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6.421875" style="12" customWidth="1"/>
    <col min="6" max="6" width="16.5742187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6" t="s">
        <v>24</v>
      </c>
      <c r="B1" s="127"/>
      <c r="C1" s="127"/>
      <c r="D1" s="127"/>
      <c r="E1" s="128"/>
    </row>
    <row r="2" spans="1:5" ht="26.25" customHeight="1">
      <c r="A2" s="129"/>
      <c r="B2" s="130"/>
      <c r="C2" s="130"/>
      <c r="D2" s="130"/>
      <c r="E2" s="131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4" t="s">
        <v>25</v>
      </c>
      <c r="B4" s="134"/>
      <c r="C4" s="134"/>
      <c r="D4" s="134"/>
      <c r="E4" s="134"/>
      <c r="G4" s="56"/>
    </row>
    <row r="5" spans="1:5" ht="23.25" customHeight="1">
      <c r="A5" s="115" t="s">
        <v>94</v>
      </c>
      <c r="B5" s="135" t="s">
        <v>26</v>
      </c>
      <c r="C5" s="135" t="s">
        <v>27</v>
      </c>
      <c r="D5" s="135" t="s">
        <v>28</v>
      </c>
      <c r="E5" s="132" t="s">
        <v>29</v>
      </c>
    </row>
    <row r="6" spans="1:5" ht="47.25" customHeight="1">
      <c r="A6" s="3" t="s">
        <v>30</v>
      </c>
      <c r="B6" s="136"/>
      <c r="C6" s="136"/>
      <c r="D6" s="136"/>
      <c r="E6" s="133"/>
    </row>
    <row r="7" spans="1:12" ht="15.75" customHeight="1">
      <c r="A7" s="50" t="s">
        <v>31</v>
      </c>
      <c r="B7" s="54">
        <v>76342</v>
      </c>
      <c r="C7" s="54">
        <v>808</v>
      </c>
      <c r="D7" s="35">
        <v>216</v>
      </c>
      <c r="E7" s="58">
        <f>SUM(B7:D7)</f>
        <v>77366</v>
      </c>
      <c r="G7" s="77"/>
      <c r="H7" s="77"/>
      <c r="I7" s="77"/>
      <c r="J7" s="77"/>
      <c r="K7" s="77"/>
      <c r="L7" s="79"/>
    </row>
    <row r="8" spans="1:11" ht="16.5" customHeight="1">
      <c r="A8" s="3" t="s">
        <v>32</v>
      </c>
      <c r="B8" s="15">
        <v>37235</v>
      </c>
      <c r="C8" s="15">
        <v>185</v>
      </c>
      <c r="D8" s="15">
        <v>0</v>
      </c>
      <c r="E8" s="59">
        <f>SUM(B8:D8)</f>
        <v>37420</v>
      </c>
      <c r="G8" s="77"/>
      <c r="H8" s="77"/>
      <c r="I8" s="77"/>
      <c r="J8" s="77"/>
      <c r="K8" s="77"/>
    </row>
    <row r="9" spans="1:12" ht="15.75" customHeight="1">
      <c r="A9" s="50" t="s">
        <v>33</v>
      </c>
      <c r="B9" s="42">
        <v>193618</v>
      </c>
      <c r="C9" s="42">
        <v>417</v>
      </c>
      <c r="D9" s="35">
        <v>71</v>
      </c>
      <c r="E9" s="58">
        <f>SUM(B9:D9)</f>
        <v>194106</v>
      </c>
      <c r="G9" s="77"/>
      <c r="H9" s="77"/>
      <c r="I9" s="77"/>
      <c r="J9" s="77"/>
      <c r="K9" s="77"/>
      <c r="L9" s="79"/>
    </row>
    <row r="10" spans="1:12" ht="17.25" customHeight="1" thickBot="1">
      <c r="A10" s="51" t="s">
        <v>34</v>
      </c>
      <c r="B10" s="57">
        <f>SUM(B7:B9)</f>
        <v>307195</v>
      </c>
      <c r="C10" s="57">
        <f>SUM(C7:C9)</f>
        <v>1410</v>
      </c>
      <c r="D10" s="57">
        <f>SUM(D7:D9)</f>
        <v>287</v>
      </c>
      <c r="E10" s="60">
        <f>SUM(B10:D10)</f>
        <v>308892</v>
      </c>
      <c r="F10" s="73"/>
      <c r="G10" s="77"/>
      <c r="H10" s="83"/>
      <c r="I10" s="77"/>
      <c r="J10" s="77"/>
      <c r="L10" s="79"/>
    </row>
    <row r="11" spans="1:10" ht="15.75" thickBot="1">
      <c r="A11" s="4"/>
      <c r="B11" s="53"/>
      <c r="C11" s="53"/>
      <c r="D11" s="53"/>
      <c r="E11" s="16"/>
      <c r="F11" s="55"/>
      <c r="G11" s="77"/>
      <c r="I11" s="77"/>
      <c r="J11" s="77"/>
    </row>
    <row r="12" spans="1:12" ht="15">
      <c r="A12" s="3" t="s">
        <v>30</v>
      </c>
      <c r="B12" s="144" t="s">
        <v>37</v>
      </c>
      <c r="C12" s="145"/>
      <c r="D12" s="146"/>
      <c r="E12" s="16"/>
      <c r="H12" s="76"/>
      <c r="I12" s="77"/>
      <c r="L12" s="79"/>
    </row>
    <row r="13" spans="1:8" ht="17.25" customHeight="1">
      <c r="A13" s="50" t="s">
        <v>31</v>
      </c>
      <c r="B13" s="138">
        <v>11106</v>
      </c>
      <c r="C13" s="139"/>
      <c r="D13" s="140"/>
      <c r="E13" s="16"/>
      <c r="G13" s="76"/>
      <c r="H13" s="77"/>
    </row>
    <row r="14" spans="1:8" ht="16.5" customHeight="1">
      <c r="A14" s="3" t="s">
        <v>32</v>
      </c>
      <c r="B14" s="141">
        <v>12524</v>
      </c>
      <c r="C14" s="142"/>
      <c r="D14" s="143"/>
      <c r="E14" s="16"/>
      <c r="G14" s="77"/>
      <c r="H14" s="55"/>
    </row>
    <row r="15" spans="1:11" ht="17.25" customHeight="1">
      <c r="A15" s="50" t="s">
        <v>33</v>
      </c>
      <c r="B15" s="138">
        <v>15110</v>
      </c>
      <c r="C15" s="139"/>
      <c r="D15" s="140"/>
      <c r="E15" s="17"/>
      <c r="G15" s="55"/>
      <c r="H15" s="78"/>
      <c r="K15" s="79"/>
    </row>
    <row r="16" spans="1:11" ht="16.5" customHeight="1">
      <c r="A16" s="72" t="s">
        <v>35</v>
      </c>
      <c r="B16" s="141">
        <v>6855</v>
      </c>
      <c r="C16" s="142"/>
      <c r="D16" s="143"/>
      <c r="E16" s="17"/>
      <c r="G16" s="78"/>
      <c r="H16" s="55"/>
      <c r="J16" s="81"/>
      <c r="K16" s="79"/>
    </row>
    <row r="17" spans="1:12" ht="16.5" customHeight="1">
      <c r="A17" s="71" t="s">
        <v>36</v>
      </c>
      <c r="B17" s="138">
        <v>20893</v>
      </c>
      <c r="C17" s="139"/>
      <c r="D17" s="140"/>
      <c r="E17" s="17"/>
      <c r="G17" s="55"/>
      <c r="H17" s="77"/>
      <c r="J17" s="73"/>
      <c r="L17" s="79"/>
    </row>
    <row r="18" spans="1:11" ht="18.75" customHeight="1" thickBot="1">
      <c r="A18" s="51" t="s">
        <v>34</v>
      </c>
      <c r="B18" s="147">
        <v>13828</v>
      </c>
      <c r="C18" s="148"/>
      <c r="D18" s="149"/>
      <c r="E18" s="17"/>
      <c r="G18" s="77"/>
      <c r="H18" s="77"/>
      <c r="K18" s="79"/>
    </row>
    <row r="19" spans="1:8" ht="19.5" customHeight="1">
      <c r="A19" s="55"/>
      <c r="B19" s="16"/>
      <c r="C19" s="16"/>
      <c r="D19" s="16"/>
      <c r="E19" s="17"/>
      <c r="F19" s="4"/>
      <c r="G19" s="77"/>
      <c r="H19" s="77"/>
    </row>
    <row r="20" spans="1:12" ht="18" customHeight="1">
      <c r="A20" s="137" t="s">
        <v>38</v>
      </c>
      <c r="B20" s="137"/>
      <c r="C20" s="137"/>
      <c r="D20" s="137"/>
      <c r="E20" s="137"/>
      <c r="F20" s="88">
        <v>13828</v>
      </c>
      <c r="G20" s="55"/>
      <c r="H20" s="55"/>
      <c r="K20" s="79"/>
      <c r="L20" s="82"/>
    </row>
    <row r="21" spans="1:11" ht="12.75">
      <c r="A21" s="55"/>
      <c r="B21" s="55"/>
      <c r="C21" s="55"/>
      <c r="D21" s="55"/>
      <c r="E21" s="55"/>
      <c r="F21" s="55"/>
      <c r="G21" s="55"/>
      <c r="H21" s="55"/>
      <c r="K21" s="79"/>
    </row>
    <row r="22" spans="1:12" ht="15">
      <c r="A22" s="5" t="s">
        <v>39</v>
      </c>
      <c r="B22" s="125" t="s">
        <v>40</v>
      </c>
      <c r="C22" s="125"/>
      <c r="D22" s="125"/>
      <c r="E22" s="125"/>
      <c r="F22" s="125"/>
      <c r="G22" s="55"/>
      <c r="H22" s="55"/>
      <c r="L22" s="82"/>
    </row>
    <row r="23" spans="1:8" ht="15">
      <c r="A23" s="4"/>
      <c r="E23" s="4"/>
      <c r="F23" s="4"/>
      <c r="G23" s="55"/>
      <c r="H23" s="55"/>
    </row>
    <row r="24" spans="1:13" ht="15">
      <c r="A24" s="4"/>
      <c r="F24" s="4"/>
      <c r="G24" s="55"/>
      <c r="H24" s="55"/>
      <c r="M24" s="79"/>
    </row>
    <row r="25" spans="1:8" ht="15">
      <c r="A25" s="4"/>
      <c r="F25" s="4"/>
      <c r="G25" s="4"/>
      <c r="H25" s="55"/>
    </row>
    <row r="26" spans="1:8" ht="15">
      <c r="A26" s="4"/>
      <c r="C26" s="6" t="s">
        <v>0</v>
      </c>
      <c r="D26" s="84">
        <f>B7</f>
        <v>76342</v>
      </c>
      <c r="E26" s="7">
        <f aca="true" t="shared" si="0" ref="E26:E31">D26*100/$D$31</f>
        <v>24.714787045310334</v>
      </c>
      <c r="F26" s="4"/>
      <c r="G26" s="4"/>
      <c r="H26" s="55"/>
    </row>
    <row r="27" spans="1:10" ht="15">
      <c r="A27" s="4"/>
      <c r="C27" s="6" t="s">
        <v>1</v>
      </c>
      <c r="D27" s="84">
        <f>B8</f>
        <v>37235</v>
      </c>
      <c r="E27" s="7">
        <f t="shared" si="0"/>
        <v>12.054374991906556</v>
      </c>
      <c r="F27" s="4"/>
      <c r="G27" s="4"/>
      <c r="I27" s="20"/>
      <c r="J27" s="20"/>
    </row>
    <row r="28" spans="1:12" ht="15">
      <c r="A28" s="4"/>
      <c r="C28" s="6" t="s">
        <v>2</v>
      </c>
      <c r="D28" s="84">
        <f>B9</f>
        <v>193618</v>
      </c>
      <c r="E28" s="7">
        <f t="shared" si="0"/>
        <v>62.68145500692799</v>
      </c>
      <c r="F28" s="4"/>
      <c r="G28" s="4"/>
      <c r="I28" s="20"/>
      <c r="J28" s="52"/>
      <c r="K28" s="20"/>
      <c r="L28" s="20"/>
    </row>
    <row r="29" spans="1:10" ht="15">
      <c r="A29" s="4"/>
      <c r="B29" s="4"/>
      <c r="C29" s="8" t="s">
        <v>4</v>
      </c>
      <c r="D29" s="35">
        <f>C10</f>
        <v>1410</v>
      </c>
      <c r="E29" s="7">
        <f t="shared" si="0"/>
        <v>0.45647022260207454</v>
      </c>
      <c r="F29" s="4"/>
      <c r="G29" s="4"/>
      <c r="I29" s="20"/>
      <c r="J29" s="52"/>
    </row>
    <row r="30" spans="1:10" ht="15">
      <c r="A30" s="4"/>
      <c r="B30" s="4"/>
      <c r="C30" s="8" t="s">
        <v>5</v>
      </c>
      <c r="D30" s="35">
        <f>D10</f>
        <v>287</v>
      </c>
      <c r="E30" s="7">
        <f t="shared" si="0"/>
        <v>0.09291273325304637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5">
        <f>SUM(D26:D30)</f>
        <v>308892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4"/>
      <c r="B36" s="124"/>
      <c r="C36" s="124"/>
      <c r="D36" s="124"/>
      <c r="E36" s="124"/>
      <c r="F36" s="124"/>
      <c r="G36" s="124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2.00390625" style="0" customWidth="1"/>
  </cols>
  <sheetData>
    <row r="1" spans="1:11" ht="17.25" customHeight="1">
      <c r="A1" s="126" t="s">
        <v>41</v>
      </c>
      <c r="B1" s="127"/>
      <c r="C1" s="127"/>
      <c r="D1" s="127"/>
      <c r="E1" s="127"/>
      <c r="F1" s="127"/>
      <c r="G1" s="127"/>
      <c r="H1" s="127"/>
      <c r="I1" s="128"/>
      <c r="J1" s="2"/>
      <c r="K1" s="2"/>
    </row>
    <row r="2" spans="1:11" ht="18.75" customHeight="1">
      <c r="A2" s="129"/>
      <c r="B2" s="130"/>
      <c r="C2" s="130"/>
      <c r="D2" s="130"/>
      <c r="E2" s="130"/>
      <c r="F2" s="130"/>
      <c r="G2" s="130"/>
      <c r="H2" s="130"/>
      <c r="I2" s="131"/>
      <c r="J2" s="2"/>
      <c r="K2" s="2"/>
    </row>
    <row r="3" spans="1:11" ht="20.25" customHeight="1" thickBot="1">
      <c r="A3" s="176" t="s">
        <v>42</v>
      </c>
      <c r="B3" s="176"/>
      <c r="C3" s="176"/>
      <c r="D3" s="176"/>
      <c r="E3" s="176"/>
      <c r="F3" s="176"/>
      <c r="G3" s="176"/>
      <c r="H3" s="176"/>
      <c r="I3" s="176"/>
      <c r="J3" s="10"/>
      <c r="K3" s="10"/>
    </row>
    <row r="4" spans="1:11" ht="19.5" customHeight="1">
      <c r="A4" s="151" t="s">
        <v>43</v>
      </c>
      <c r="B4" s="170" t="s">
        <v>48</v>
      </c>
      <c r="C4" s="171"/>
      <c r="D4" s="172"/>
      <c r="E4" s="173" t="s">
        <v>49</v>
      </c>
      <c r="F4" s="174"/>
      <c r="G4" s="175"/>
      <c r="H4" s="116" t="s">
        <v>50</v>
      </c>
      <c r="I4" s="156" t="s">
        <v>51</v>
      </c>
      <c r="J4" s="2"/>
      <c r="K4" s="2"/>
    </row>
    <row r="5" spans="1:9" ht="30" customHeight="1">
      <c r="A5" s="152"/>
      <c r="B5" s="11" t="s">
        <v>52</v>
      </c>
      <c r="C5" s="11" t="s">
        <v>53</v>
      </c>
      <c r="D5" s="11" t="s">
        <v>47</v>
      </c>
      <c r="E5" s="11" t="s">
        <v>52</v>
      </c>
      <c r="F5" s="11" t="s">
        <v>53</v>
      </c>
      <c r="G5" s="11" t="s">
        <v>47</v>
      </c>
      <c r="H5" s="37" t="s">
        <v>3</v>
      </c>
      <c r="I5" s="157"/>
    </row>
    <row r="6" spans="1:9" ht="15">
      <c r="A6" s="24">
        <v>0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40">
        <v>8</v>
      </c>
    </row>
    <row r="7" spans="1:9" ht="16.5" customHeight="1">
      <c r="A7" s="41" t="s">
        <v>44</v>
      </c>
      <c r="B7" s="9">
        <v>265</v>
      </c>
      <c r="C7" s="9">
        <v>33</v>
      </c>
      <c r="D7" s="25">
        <f>SUM(B7:C7)</f>
        <v>298</v>
      </c>
      <c r="E7" s="9">
        <v>320</v>
      </c>
      <c r="F7" s="9">
        <v>6</v>
      </c>
      <c r="G7" s="9">
        <f>E7+F7</f>
        <v>326</v>
      </c>
      <c r="H7" s="39">
        <f>D7-G7</f>
        <v>-28</v>
      </c>
      <c r="I7" s="33">
        <v>171</v>
      </c>
    </row>
    <row r="8" spans="1:9" ht="15.75" customHeight="1">
      <c r="A8" s="3" t="s">
        <v>45</v>
      </c>
      <c r="B8" s="26">
        <v>39</v>
      </c>
      <c r="C8" s="26">
        <v>20</v>
      </c>
      <c r="D8" s="26">
        <f>SUM(B8:C8)</f>
        <v>59</v>
      </c>
      <c r="E8" s="26">
        <v>98</v>
      </c>
      <c r="F8" s="26">
        <v>55</v>
      </c>
      <c r="G8" s="80">
        <f>E8+F8</f>
        <v>153</v>
      </c>
      <c r="H8" s="27">
        <f>D8-G8</f>
        <v>-94</v>
      </c>
      <c r="I8" s="34">
        <v>30</v>
      </c>
    </row>
    <row r="9" spans="1:9" ht="16.5" customHeight="1">
      <c r="A9" s="41" t="s">
        <v>46</v>
      </c>
      <c r="B9" s="9">
        <v>701</v>
      </c>
      <c r="C9" s="9">
        <v>406</v>
      </c>
      <c r="D9" s="42">
        <f>SUM(B9:C9)</f>
        <v>1107</v>
      </c>
      <c r="E9" s="9">
        <v>387</v>
      </c>
      <c r="F9" s="9">
        <v>120</v>
      </c>
      <c r="G9" s="9">
        <f>E9+F9</f>
        <v>507</v>
      </c>
      <c r="H9" s="39">
        <f>D9-G9</f>
        <v>600</v>
      </c>
      <c r="I9" s="33">
        <v>302</v>
      </c>
    </row>
    <row r="10" spans="1:9" ht="18" customHeight="1" thickBot="1">
      <c r="A10" s="36" t="s">
        <v>47</v>
      </c>
      <c r="B10" s="112">
        <f>SUM(B7:B9)</f>
        <v>1005</v>
      </c>
      <c r="C10" s="112">
        <f>SUM(C7:C9)</f>
        <v>459</v>
      </c>
      <c r="D10" s="112">
        <f>SUM(B10:C10)</f>
        <v>1464</v>
      </c>
      <c r="E10" s="112">
        <f>SUM(E7:E9)</f>
        <v>805</v>
      </c>
      <c r="F10" s="112">
        <f>SUM(F7:F9)</f>
        <v>181</v>
      </c>
      <c r="G10" s="112">
        <f>SUM(E10:F10)</f>
        <v>986</v>
      </c>
      <c r="H10" s="89">
        <f>D10-G10</f>
        <v>478</v>
      </c>
      <c r="I10" s="92">
        <f>SUM(I7:I9)</f>
        <v>503</v>
      </c>
    </row>
    <row r="11" spans="1:9" ht="15.75" customHeight="1">
      <c r="A11" s="150" t="s">
        <v>54</v>
      </c>
      <c r="B11" s="150"/>
      <c r="C11" s="150"/>
      <c r="D11" s="150"/>
      <c r="E11" s="150"/>
      <c r="F11" s="150"/>
      <c r="G11" s="150"/>
      <c r="H11" s="150"/>
      <c r="I11" s="150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8.25" customHeight="1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77" t="s">
        <v>55</v>
      </c>
      <c r="C24" s="178"/>
      <c r="D24" s="178"/>
      <c r="E24" s="178"/>
      <c r="F24" s="178"/>
      <c r="G24" s="179"/>
      <c r="H24" s="12"/>
      <c r="I24" s="12"/>
    </row>
    <row r="25" spans="1:9" ht="15.75" thickBot="1">
      <c r="A25" s="47" t="s">
        <v>56</v>
      </c>
      <c r="B25" s="47"/>
      <c r="C25" s="47"/>
      <c r="D25" s="47"/>
      <c r="E25" s="47"/>
      <c r="F25" s="47"/>
      <c r="G25" s="47"/>
      <c r="H25" s="47"/>
      <c r="I25" s="47"/>
    </row>
    <row r="26" spans="1:9" ht="15">
      <c r="A26" s="63" t="s">
        <v>57</v>
      </c>
      <c r="B26" s="64" t="s">
        <v>8</v>
      </c>
      <c r="C26" s="64" t="s">
        <v>9</v>
      </c>
      <c r="D26" s="64" t="s">
        <v>10</v>
      </c>
      <c r="E26" s="64" t="s">
        <v>11</v>
      </c>
      <c r="F26" s="64" t="s">
        <v>12</v>
      </c>
      <c r="G26" s="64" t="s">
        <v>13</v>
      </c>
      <c r="H26" s="64" t="s">
        <v>14</v>
      </c>
      <c r="I26" s="65" t="s">
        <v>15</v>
      </c>
    </row>
    <row r="27" spans="1:9" ht="15.75" thickBot="1">
      <c r="A27" s="90"/>
      <c r="B27" s="49">
        <v>0.0048</v>
      </c>
      <c r="C27" s="49">
        <v>0.0218</v>
      </c>
      <c r="D27" s="49">
        <v>0.0064</v>
      </c>
      <c r="E27" s="49">
        <v>0.0104</v>
      </c>
      <c r="F27" s="49">
        <v>0.13</v>
      </c>
      <c r="G27" s="86">
        <v>0.0765</v>
      </c>
      <c r="H27" s="86">
        <v>0.035</v>
      </c>
      <c r="I27" s="87">
        <v>0.0202</v>
      </c>
    </row>
    <row r="28" spans="1:9" ht="15" customHeight="1">
      <c r="A28" s="63" t="s">
        <v>57</v>
      </c>
      <c r="B28" s="48" t="s">
        <v>16</v>
      </c>
      <c r="C28" s="48" t="s">
        <v>17</v>
      </c>
      <c r="D28" s="48" t="s">
        <v>18</v>
      </c>
      <c r="E28" s="48" t="s">
        <v>19</v>
      </c>
      <c r="F28" s="48" t="s">
        <v>20</v>
      </c>
      <c r="G28" s="48" t="s">
        <v>21</v>
      </c>
      <c r="H28" s="48" t="s">
        <v>7</v>
      </c>
      <c r="I28" s="66" t="s">
        <v>22</v>
      </c>
    </row>
    <row r="29" spans="1:16" ht="15" customHeight="1" thickBot="1">
      <c r="A29" s="91"/>
      <c r="B29" s="67">
        <v>0.003</v>
      </c>
      <c r="C29" s="67">
        <v>0.011</v>
      </c>
      <c r="D29" s="67">
        <v>0.0075</v>
      </c>
      <c r="E29" s="68">
        <v>0.021</v>
      </c>
      <c r="F29" s="69">
        <v>0.0031</v>
      </c>
      <c r="G29" s="69">
        <v>0.014</v>
      </c>
      <c r="H29" s="69">
        <v>0.0115</v>
      </c>
      <c r="I29" s="70">
        <v>0.0075</v>
      </c>
      <c r="J29" s="43"/>
      <c r="K29" s="43"/>
      <c r="L29" s="43"/>
      <c r="M29" s="44"/>
      <c r="N29" s="46"/>
      <c r="O29" s="46"/>
      <c r="P29" s="46"/>
    </row>
    <row r="30" spans="1:15" ht="24.75" customHeight="1" thickBot="1">
      <c r="A30" s="153" t="s">
        <v>58</v>
      </c>
      <c r="B30" s="154"/>
      <c r="C30" s="154"/>
      <c r="D30" s="154"/>
      <c r="E30" s="154"/>
      <c r="F30" s="154"/>
      <c r="G30" s="154"/>
      <c r="H30" s="154"/>
      <c r="I30" s="155"/>
      <c r="J30" s="43"/>
      <c r="K30" s="43"/>
      <c r="L30" s="44"/>
      <c r="M30" s="45"/>
      <c r="N30" s="45"/>
      <c r="O30" s="81"/>
    </row>
    <row r="31" spans="1:9" ht="12.75" customHeight="1">
      <c r="A31" s="158" t="s">
        <v>59</v>
      </c>
      <c r="B31" s="159"/>
      <c r="C31" s="159"/>
      <c r="D31" s="159"/>
      <c r="E31" s="159"/>
      <c r="F31" s="159"/>
      <c r="G31" s="159"/>
      <c r="H31" s="159"/>
      <c r="I31" s="160"/>
    </row>
    <row r="32" spans="1:9" ht="14.25" customHeight="1" thickBot="1">
      <c r="A32" s="161"/>
      <c r="B32" s="162"/>
      <c r="C32" s="162"/>
      <c r="D32" s="162"/>
      <c r="E32" s="162"/>
      <c r="F32" s="162"/>
      <c r="G32" s="162"/>
      <c r="H32" s="162"/>
      <c r="I32" s="163"/>
    </row>
    <row r="33" spans="1:9" ht="12.75" customHeight="1">
      <c r="A33" s="158" t="s">
        <v>60</v>
      </c>
      <c r="B33" s="159"/>
      <c r="C33" s="159"/>
      <c r="D33" s="159"/>
      <c r="E33" s="159"/>
      <c r="F33" s="159"/>
      <c r="G33" s="159"/>
      <c r="H33" s="159"/>
      <c r="I33" s="160"/>
    </row>
    <row r="34" spans="1:9" ht="14.25" customHeight="1" thickBot="1">
      <c r="A34" s="161"/>
      <c r="B34" s="162"/>
      <c r="C34" s="162"/>
      <c r="D34" s="162"/>
      <c r="E34" s="162"/>
      <c r="F34" s="162"/>
      <c r="G34" s="162"/>
      <c r="H34" s="162"/>
      <c r="I34" s="163"/>
    </row>
    <row r="35" spans="1:9" ht="12.75" customHeight="1">
      <c r="A35" s="164" t="s">
        <v>61</v>
      </c>
      <c r="B35" s="165"/>
      <c r="C35" s="165"/>
      <c r="D35" s="165"/>
      <c r="E35" s="165"/>
      <c r="F35" s="165"/>
      <c r="G35" s="165"/>
      <c r="H35" s="165"/>
      <c r="I35" s="166"/>
    </row>
    <row r="36" spans="1:9" ht="9.75" customHeight="1" thickBot="1">
      <c r="A36" s="167"/>
      <c r="B36" s="168"/>
      <c r="C36" s="168"/>
      <c r="D36" s="168"/>
      <c r="E36" s="168"/>
      <c r="F36" s="168"/>
      <c r="G36" s="168"/>
      <c r="H36" s="168"/>
      <c r="I36" s="169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B24" sheet="1" formatCells="0" formatColumns="0" formatRows="0" insertColumns="0" insertRows="0" insertHyperlinks="0" deleteColumns="0" deleteRows="0" sort="0" autoFilter="0" pivotTables="0"/>
  <mergeCells count="12">
    <mergeCell ref="A35:I36"/>
    <mergeCell ref="A1:I2"/>
    <mergeCell ref="B4:D4"/>
    <mergeCell ref="E4:G4"/>
    <mergeCell ref="A3:I3"/>
    <mergeCell ref="B24:G24"/>
    <mergeCell ref="A11:I11"/>
    <mergeCell ref="A4:A5"/>
    <mergeCell ref="A30:I30"/>
    <mergeCell ref="I4:I5"/>
    <mergeCell ref="A33:I34"/>
    <mergeCell ref="A31:I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0" t="s">
        <v>62</v>
      </c>
      <c r="B1" s="181"/>
      <c r="C1" s="181"/>
      <c r="D1" s="181"/>
      <c r="E1" s="181"/>
      <c r="F1" s="182"/>
      <c r="G1" s="1"/>
    </row>
    <row r="2" spans="1:7" ht="27.75" customHeight="1">
      <c r="A2" s="183"/>
      <c r="B2" s="184"/>
      <c r="C2" s="184"/>
      <c r="D2" s="184"/>
      <c r="E2" s="184"/>
      <c r="F2" s="185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6" t="s">
        <v>63</v>
      </c>
      <c r="B4" s="186"/>
      <c r="C4" s="186"/>
      <c r="D4" s="186"/>
      <c r="E4" s="186"/>
      <c r="F4" s="186"/>
      <c r="G4" s="1"/>
    </row>
    <row r="5" spans="1:7" ht="31.5" customHeight="1">
      <c r="A5" s="117" t="s">
        <v>64</v>
      </c>
      <c r="B5" s="29" t="s">
        <v>91</v>
      </c>
      <c r="C5" s="29" t="s">
        <v>92</v>
      </c>
      <c r="D5" s="29" t="s">
        <v>93</v>
      </c>
      <c r="E5" s="29" t="s">
        <v>47</v>
      </c>
      <c r="F5" s="30" t="s">
        <v>75</v>
      </c>
      <c r="G5" s="20"/>
    </row>
    <row r="6" spans="1:7" ht="21.75" customHeight="1">
      <c r="A6" s="6" t="s">
        <v>65</v>
      </c>
      <c r="B6" s="61">
        <v>9032</v>
      </c>
      <c r="C6" s="61">
        <v>2859</v>
      </c>
      <c r="D6" s="61">
        <v>12292</v>
      </c>
      <c r="E6" s="61">
        <f>SUM(B6:D6)</f>
        <v>24183</v>
      </c>
      <c r="F6" s="31">
        <f>E6/$E$10*100</f>
        <v>7.87219844072983</v>
      </c>
      <c r="G6" s="20"/>
    </row>
    <row r="7" spans="1:7" ht="18.75" customHeight="1">
      <c r="A7" s="113" t="s">
        <v>66</v>
      </c>
      <c r="B7" s="62">
        <v>39145</v>
      </c>
      <c r="C7" s="62">
        <v>13110</v>
      </c>
      <c r="D7" s="62">
        <v>37415</v>
      </c>
      <c r="E7" s="62">
        <f>SUM(B7:D7)</f>
        <v>89670</v>
      </c>
      <c r="F7" s="32">
        <f>E7/$E$10*100</f>
        <v>29.189928221487982</v>
      </c>
      <c r="G7" s="20"/>
    </row>
    <row r="8" spans="1:7" ht="18" customHeight="1">
      <c r="A8" s="6" t="s">
        <v>67</v>
      </c>
      <c r="B8" s="61">
        <v>28068</v>
      </c>
      <c r="C8" s="61">
        <v>21219</v>
      </c>
      <c r="D8" s="61">
        <v>142251</v>
      </c>
      <c r="E8" s="61">
        <f>SUM(B8:D8)</f>
        <v>191538</v>
      </c>
      <c r="F8" s="31">
        <f>E8/$E$10*100</f>
        <v>62.350624196357366</v>
      </c>
      <c r="G8" s="20"/>
    </row>
    <row r="9" spans="1:7" ht="19.5" customHeight="1">
      <c r="A9" s="113" t="s">
        <v>68</v>
      </c>
      <c r="B9" s="62">
        <v>97</v>
      </c>
      <c r="C9" s="62">
        <v>47</v>
      </c>
      <c r="D9" s="62">
        <v>1660</v>
      </c>
      <c r="E9" s="62">
        <f>SUM(B9:D9)</f>
        <v>1804</v>
      </c>
      <c r="F9" s="32">
        <f>E9/$E$10*100</f>
        <v>0.5872491414248279</v>
      </c>
      <c r="G9" s="20"/>
    </row>
    <row r="10" spans="1:7" ht="22.5" customHeight="1" thickBot="1">
      <c r="A10" s="114" t="s">
        <v>69</v>
      </c>
      <c r="B10" s="74">
        <f>SUM(B6:B9)</f>
        <v>76342</v>
      </c>
      <c r="C10" s="74">
        <f>SUM(C6:C9)</f>
        <v>37235</v>
      </c>
      <c r="D10" s="74">
        <f>SUM(D6:D9)</f>
        <v>193618</v>
      </c>
      <c r="E10" s="74">
        <f>SUM(E6:E9)</f>
        <v>307195</v>
      </c>
      <c r="F10" s="75">
        <f>SUM(F6:F9)</f>
        <v>100.00000000000001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7" t="s">
        <v>70</v>
      </c>
      <c r="B12" s="187"/>
      <c r="C12" s="187"/>
      <c r="D12" s="187"/>
      <c r="E12" s="187"/>
      <c r="F12" s="187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0" t="s">
        <v>71</v>
      </c>
      <c r="B1" s="191"/>
      <c r="C1" s="191"/>
      <c r="D1" s="191"/>
      <c r="E1" s="191"/>
      <c r="F1" s="191"/>
    </row>
    <row r="2" spans="1:6" ht="12.75" customHeight="1">
      <c r="A2" s="190"/>
      <c r="B2" s="191"/>
      <c r="C2" s="191"/>
      <c r="D2" s="191"/>
      <c r="E2" s="191"/>
      <c r="F2" s="191"/>
    </row>
    <row r="3" spans="1:6" ht="15" customHeight="1">
      <c r="A3" s="190"/>
      <c r="B3" s="191"/>
      <c r="C3" s="191"/>
      <c r="D3" s="191"/>
      <c r="E3" s="191"/>
      <c r="F3" s="191"/>
    </row>
    <row r="4" ht="15.75" thickBot="1"/>
    <row r="5" spans="2:5" ht="15.75" thickBot="1">
      <c r="B5" s="102" t="s">
        <v>72</v>
      </c>
      <c r="C5" s="103"/>
      <c r="D5" s="103"/>
      <c r="E5" s="103"/>
    </row>
    <row r="6" spans="2:5" ht="35.25" customHeight="1" thickBot="1">
      <c r="B6" s="188" t="s">
        <v>73</v>
      </c>
      <c r="C6" s="118" t="s">
        <v>74</v>
      </c>
      <c r="D6" s="118" t="s">
        <v>75</v>
      </c>
      <c r="E6" s="118" t="s">
        <v>76</v>
      </c>
    </row>
    <row r="7" spans="2:5" ht="15.75" thickBot="1">
      <c r="B7" s="189"/>
      <c r="C7" s="99"/>
      <c r="D7" s="99"/>
      <c r="E7" s="99"/>
    </row>
    <row r="8" spans="2:9" ht="18.75" thickBot="1">
      <c r="B8" s="119" t="s">
        <v>77</v>
      </c>
      <c r="C8" s="93">
        <v>2996</v>
      </c>
      <c r="D8" s="94">
        <f>C8/$C$11</f>
        <v>0.16214753477296098</v>
      </c>
      <c r="E8" s="95">
        <v>11096</v>
      </c>
      <c r="G8" s="104"/>
      <c r="H8" s="104"/>
      <c r="I8" s="105"/>
    </row>
    <row r="9" spans="2:9" ht="18.75" thickBot="1">
      <c r="B9" s="119" t="s">
        <v>78</v>
      </c>
      <c r="C9" s="93">
        <v>4313</v>
      </c>
      <c r="D9" s="94">
        <f>C9/$C$11</f>
        <v>0.23342533961140877</v>
      </c>
      <c r="E9" s="95">
        <v>10863</v>
      </c>
      <c r="G9" s="104"/>
      <c r="H9" s="104"/>
      <c r="I9" s="105"/>
    </row>
    <row r="10" spans="2:9" ht="18.75" thickBot="1">
      <c r="B10" s="119" t="s">
        <v>79</v>
      </c>
      <c r="C10" s="93">
        <v>11168</v>
      </c>
      <c r="D10" s="94">
        <f>C10/$C$11</f>
        <v>0.6044271256156303</v>
      </c>
      <c r="E10" s="95">
        <v>10565</v>
      </c>
      <c r="G10" s="104"/>
      <c r="H10" s="104"/>
      <c r="I10" s="105"/>
    </row>
    <row r="11" spans="2:8" ht="18.75" thickBot="1">
      <c r="B11" s="120" t="s">
        <v>47</v>
      </c>
      <c r="C11" s="96">
        <f>SUM(C8:C10)</f>
        <v>18477</v>
      </c>
      <c r="D11" s="97">
        <f>SUM(D8:D10)</f>
        <v>1</v>
      </c>
      <c r="E11" s="98" t="s">
        <v>23</v>
      </c>
      <c r="G11" s="104"/>
      <c r="H11" s="104"/>
    </row>
    <row r="12" spans="2:8" ht="15.75" thickBot="1">
      <c r="B12" s="101" t="s">
        <v>80</v>
      </c>
      <c r="C12" s="99"/>
      <c r="D12" s="99"/>
      <c r="E12" s="99"/>
      <c r="H12" s="104"/>
    </row>
    <row r="13" spans="2:8" ht="35.25" customHeight="1" thickBot="1">
      <c r="B13" s="188" t="s">
        <v>82</v>
      </c>
      <c r="C13" s="118" t="s">
        <v>74</v>
      </c>
      <c r="D13" s="118" t="s">
        <v>75</v>
      </c>
      <c r="E13" s="118" t="s">
        <v>76</v>
      </c>
      <c r="H13" s="104"/>
    </row>
    <row r="14" spans="2:8" ht="15.75" thickBot="1">
      <c r="B14" s="189"/>
      <c r="C14" s="99"/>
      <c r="D14" s="99"/>
      <c r="E14" s="99"/>
      <c r="H14" s="104"/>
    </row>
    <row r="15" spans="2:9" ht="18.75" thickBot="1">
      <c r="B15" s="119" t="s">
        <v>77</v>
      </c>
      <c r="C15" s="93">
        <v>613</v>
      </c>
      <c r="D15" s="94">
        <f>C15/$C$18</f>
        <v>0.08707386363636363</v>
      </c>
      <c r="E15" s="95">
        <v>9573</v>
      </c>
      <c r="G15" s="105"/>
      <c r="H15" s="104"/>
      <c r="I15" s="105"/>
    </row>
    <row r="16" spans="2:9" ht="18.75" thickBot="1">
      <c r="B16" s="119" t="s">
        <v>78</v>
      </c>
      <c r="C16" s="93">
        <v>1392</v>
      </c>
      <c r="D16" s="94">
        <f>C16/$C$18</f>
        <v>0.19772727272727272</v>
      </c>
      <c r="E16" s="95">
        <v>9041</v>
      </c>
      <c r="G16" s="105"/>
      <c r="H16" s="104"/>
      <c r="I16" s="105"/>
    </row>
    <row r="17" spans="2:9" ht="18.75" thickBot="1">
      <c r="B17" s="119" t="s">
        <v>79</v>
      </c>
      <c r="C17" s="93">
        <v>5035</v>
      </c>
      <c r="D17" s="94">
        <f>C17/$C$18</f>
        <v>0.7151988636363636</v>
      </c>
      <c r="E17" s="95">
        <v>8506</v>
      </c>
      <c r="G17" s="105"/>
      <c r="H17" s="104"/>
      <c r="I17" s="105"/>
    </row>
    <row r="18" spans="2:8" ht="18.75" thickBot="1">
      <c r="B18" s="120" t="s">
        <v>47</v>
      </c>
      <c r="C18" s="96">
        <f>SUM(C15:C17)</f>
        <v>7040</v>
      </c>
      <c r="D18" s="97">
        <f>SUM(D15:D17)</f>
        <v>1</v>
      </c>
      <c r="E18" s="98" t="s">
        <v>23</v>
      </c>
      <c r="G18" s="104"/>
      <c r="H18" s="104"/>
    </row>
    <row r="19" spans="2:8" ht="15.75" thickBot="1">
      <c r="B19" s="101" t="s">
        <v>80</v>
      </c>
      <c r="C19" s="99"/>
      <c r="D19" s="99"/>
      <c r="E19" s="99"/>
      <c r="H19" s="104"/>
    </row>
    <row r="20" spans="2:8" ht="35.25" customHeight="1" thickBot="1">
      <c r="B20" s="188" t="s">
        <v>81</v>
      </c>
      <c r="C20" s="118" t="s">
        <v>74</v>
      </c>
      <c r="D20" s="118" t="s">
        <v>75</v>
      </c>
      <c r="E20" s="118" t="s">
        <v>76</v>
      </c>
      <c r="H20" s="104"/>
    </row>
    <row r="21" spans="2:8" ht="15.75" thickBot="1">
      <c r="B21" s="189"/>
      <c r="C21" s="99"/>
      <c r="D21" s="99"/>
      <c r="E21" s="99"/>
      <c r="H21" s="104"/>
    </row>
    <row r="22" spans="2:9" ht="18.75" thickBot="1">
      <c r="B22" s="119" t="s">
        <v>77</v>
      </c>
      <c r="C22" s="93">
        <v>4943</v>
      </c>
      <c r="D22" s="94">
        <f>C22/$C$25</f>
        <v>0.10847524578651685</v>
      </c>
      <c r="E22" s="95">
        <v>10086</v>
      </c>
      <c r="G22" s="104"/>
      <c r="H22" s="104"/>
      <c r="I22" s="105"/>
    </row>
    <row r="23" spans="2:9" ht="18.75" thickBot="1">
      <c r="B23" s="119" t="s">
        <v>78</v>
      </c>
      <c r="C23" s="93">
        <v>9926</v>
      </c>
      <c r="D23" s="94">
        <f>C23/$C$25</f>
        <v>0.21782830056179775</v>
      </c>
      <c r="E23" s="95">
        <v>9526</v>
      </c>
      <c r="G23" s="104"/>
      <c r="H23" s="104"/>
      <c r="I23" s="105"/>
    </row>
    <row r="24" spans="2:9" ht="18.75" thickBot="1">
      <c r="B24" s="119" t="s">
        <v>79</v>
      </c>
      <c r="C24" s="93">
        <v>30699</v>
      </c>
      <c r="D24" s="94">
        <f>C24/$C$25</f>
        <v>0.6736964536516854</v>
      </c>
      <c r="E24" s="95">
        <v>8968</v>
      </c>
      <c r="G24" s="104"/>
      <c r="H24" s="104"/>
      <c r="I24" s="105"/>
    </row>
    <row r="25" spans="2:8" ht="18.75" thickBot="1">
      <c r="B25" s="120" t="s">
        <v>47</v>
      </c>
      <c r="C25" s="96">
        <f>SUM(C22:C24)</f>
        <v>45568</v>
      </c>
      <c r="D25" s="97">
        <f>SUM(D22:D24)</f>
        <v>1</v>
      </c>
      <c r="E25" s="98" t="s">
        <v>23</v>
      </c>
      <c r="G25" s="104"/>
      <c r="H25" s="106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3.28125" style="81" customWidth="1"/>
    <col min="2" max="2" width="12.57421875" style="81" customWidth="1"/>
    <col min="3" max="3" width="14.57421875" style="81" customWidth="1"/>
    <col min="4" max="4" width="14.140625" style="81" customWidth="1"/>
    <col min="5" max="5" width="13.421875" style="81" customWidth="1"/>
    <col min="6" max="6" width="13.00390625" style="81" customWidth="1"/>
    <col min="7" max="8" width="9.140625" style="81" customWidth="1"/>
    <col min="9" max="9" width="10.28125" style="81" customWidth="1"/>
    <col min="10" max="16384" width="9.140625" style="81" customWidth="1"/>
  </cols>
  <sheetData>
    <row r="1" spans="1:6" ht="16.5" customHeight="1">
      <c r="A1" s="192" t="s">
        <v>83</v>
      </c>
      <c r="B1" s="193"/>
      <c r="C1" s="193"/>
      <c r="D1" s="193"/>
      <c r="E1" s="193"/>
      <c r="F1" s="194"/>
    </row>
    <row r="2" spans="1:6" ht="22.5" customHeight="1" thickBot="1">
      <c r="A2" s="195"/>
      <c r="B2" s="196"/>
      <c r="C2" s="196"/>
      <c r="D2" s="196"/>
      <c r="E2" s="196"/>
      <c r="F2" s="197"/>
    </row>
    <row r="3" ht="15.75" customHeight="1" thickBot="1"/>
    <row r="4" spans="1:6" ht="35.25" customHeight="1" thickBot="1">
      <c r="A4" s="121" t="s">
        <v>84</v>
      </c>
      <c r="B4" s="122" t="s">
        <v>90</v>
      </c>
      <c r="C4" s="123" t="s">
        <v>31</v>
      </c>
      <c r="D4" s="123" t="s">
        <v>32</v>
      </c>
      <c r="E4" s="123" t="s">
        <v>33</v>
      </c>
      <c r="F4" s="123" t="s">
        <v>47</v>
      </c>
    </row>
    <row r="5" spans="1:8" ht="15.75" thickBot="1">
      <c r="A5" s="107" t="s">
        <v>85</v>
      </c>
      <c r="B5" s="108">
        <v>39368</v>
      </c>
      <c r="C5" s="109">
        <v>6</v>
      </c>
      <c r="D5" s="109">
        <v>8</v>
      </c>
      <c r="E5" s="109">
        <v>147</v>
      </c>
      <c r="F5" s="99">
        <f>SUM(C5:E5)</f>
        <v>161</v>
      </c>
      <c r="H5" s="111"/>
    </row>
    <row r="6" spans="1:9" ht="15.75" thickBot="1">
      <c r="A6" s="107" t="s">
        <v>86</v>
      </c>
      <c r="B6" s="108">
        <v>36635</v>
      </c>
      <c r="C6" s="109">
        <v>13</v>
      </c>
      <c r="D6" s="109">
        <v>2</v>
      </c>
      <c r="E6" s="109">
        <v>41</v>
      </c>
      <c r="F6" s="99">
        <f>SUM(C6:E6)</f>
        <v>56</v>
      </c>
      <c r="H6" s="111"/>
      <c r="I6" s="111"/>
    </row>
    <row r="7" spans="1:8" ht="15.75" thickBot="1">
      <c r="A7" s="107" t="s">
        <v>87</v>
      </c>
      <c r="B7" s="108">
        <v>38193</v>
      </c>
      <c r="C7" s="109">
        <v>50</v>
      </c>
      <c r="D7" s="109">
        <v>16</v>
      </c>
      <c r="E7" s="109">
        <v>899</v>
      </c>
      <c r="F7" s="93">
        <f>SUM(C7:E7)</f>
        <v>965</v>
      </c>
      <c r="H7" s="111"/>
    </row>
    <row r="8" spans="1:8" ht="15.75" thickBot="1">
      <c r="A8" s="107" t="s">
        <v>88</v>
      </c>
      <c r="B8" s="108">
        <v>48174</v>
      </c>
      <c r="C8" s="109">
        <v>2</v>
      </c>
      <c r="D8" s="109">
        <v>0</v>
      </c>
      <c r="E8" s="109">
        <v>42</v>
      </c>
      <c r="F8" s="93">
        <f>SUM(C8:E8)</f>
        <v>44</v>
      </c>
      <c r="H8" s="111"/>
    </row>
    <row r="9" spans="1:6" ht="15.75" thickBot="1">
      <c r="A9" s="100" t="s">
        <v>89</v>
      </c>
      <c r="B9" s="110"/>
      <c r="C9" s="98">
        <f>SUM(C5:C8)</f>
        <v>71</v>
      </c>
      <c r="D9" s="98">
        <f>SUM(D5:D8)</f>
        <v>26</v>
      </c>
      <c r="E9" s="96">
        <f>SUM(E5:E8)</f>
        <v>1129</v>
      </c>
      <c r="F9" s="96">
        <f>SUM(F5:F8)</f>
        <v>1226</v>
      </c>
    </row>
    <row r="13" ht="12.75">
      <c r="B13" s="111"/>
    </row>
  </sheetData>
  <sheetProtection password="CB24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2017-09-13T09:48:27Z</cp:lastPrinted>
  <dcterms:created xsi:type="dcterms:W3CDTF">2013-03-22T11:33:30Z</dcterms:created>
  <dcterms:modified xsi:type="dcterms:W3CDTF">2017-09-13T11:51:22Z</dcterms:modified>
  <cp:category/>
  <cp:version/>
  <cp:contentType/>
  <cp:contentStatus/>
</cp:coreProperties>
</file>