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25" windowWidth="8535" windowHeight="1185" activeTab="4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<sst xmlns="http://schemas.openxmlformats.org/spreadsheetml/2006/main" count="140" uniqueCount="104">
  <si>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</si>
  <si>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</si>
  <si>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</si>
  <si>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</si>
  <si>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</si>
  <si>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</si>
  <si>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</si>
  <si>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</si>
  <si>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</si>
  <si>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</si>
  <si>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</si>
  <si>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</si>
  <si>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</si>
  <si>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</si>
  <si>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</si>
  <si>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</si>
  <si>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</si>
  <si>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</si>
  <si>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</si>
  <si>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</si>
  <si>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</si>
  <si>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</si>
  <si>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</si>
  <si>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</si>
  <si>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</si>
  <si>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</si>
  <si>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</si>
  <si>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</si>
  <si>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</si>
  <si>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</si>
  <si>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</si>
  <si>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</si>
  <si>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</si>
  <si>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</si>
  <si>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</si>
  <si>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</si>
  <si>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</si>
  <si>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</si>
  <si>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</si>
  <si>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</si>
  <si>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</si>
  <si>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</si>
  <si>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</si>
  <si>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</si>
  <si>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</si>
  <si>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</si>
  <si>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</si>
  <si>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</si>
  <si>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</si>
  <si>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</si>
  <si>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</si>
  <si>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</si>
  <si>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</si>
  <si>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</si>
  <si>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</si>
  <si>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</si>
  <si>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</si>
  <si>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</si>
  <si>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</si>
  <si>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</si>
  <si>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</si>
  <si>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</si>
  <si>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</si>
  <si>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</si>
  <si>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</si>
  <si>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</si>
  <si>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</si>
  <si>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</si>
  <si>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</si>
  <si>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</si>
  <si>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</si>
  <si>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</si>
  <si>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</si>
  <si>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</si>
  <si>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</si>
  <si>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</si>
  <si>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</si>
  <si>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</si>
  <si>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</si>
  <si>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</si>
  <si>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</si>
  <si>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</si>
  <si>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</si>
  <si>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</si>
  <si>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</si>
  <si>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</si>
  <si>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До мининимална пен. ( 8.935,00)</t>
  </si>
  <si>
    <t>Минимални (Од 8.935,00-11.410,00)</t>
  </si>
  <si>
    <t>Над мин. (11,410,00- 38,480,00)</t>
  </si>
  <si>
    <t>Макс. (38,480,00-50,600,00)</t>
  </si>
  <si>
    <r>
      <t xml:space="preserve">Од 01.01.2019 година има новоформирана максимална пензија согласно член 230 став 1 и член 52 став 1 од Законот за пензиско и инавалидско осигурување на Северна Македонија Сл.весник 98/2012 година и објавата на Државниот завод за статистика број 4.1.19.17 од 20.02.2019 година за износот на просечно остварената нето плата во 2018 година, износот на пензијата е </t>
    </r>
    <r>
      <rPr>
        <b/>
        <sz val="9"/>
        <rFont val="StobiSerif Regular"/>
        <family val="3"/>
      </rPr>
      <t>51.597</t>
    </r>
    <r>
      <rPr>
        <sz val="9"/>
        <rFont val="StobiSerif Regular"/>
        <family val="3"/>
      </rPr>
      <t xml:space="preserve"> </t>
    </r>
    <r>
      <rPr>
        <b/>
        <sz val="9"/>
        <rFont val="StobiSerif Regular"/>
        <family val="3"/>
      </rPr>
      <t>денари</t>
    </r>
    <r>
      <rPr>
        <sz val="9"/>
        <rFont val="StobiSerif Regular"/>
        <family val="3"/>
      </rPr>
      <t>.</t>
    </r>
  </si>
  <si>
    <t>Број на корисници на најниските пензии по групи на износи за месец април 2019 година</t>
  </si>
  <si>
    <t xml:space="preserve">   Податоци за состојбата на бројот на корисниците на пензија за април 2019 година</t>
  </si>
  <si>
    <t xml:space="preserve">       Состојба на корисниците на пензија од исплатена пензија, по вид, по стекнато право и просечна пензија за април 2019 година</t>
  </si>
  <si>
    <t>април 2019г.</t>
  </si>
  <si>
    <t>Вкупен просек на исплатена пензија за месец април 2019 година</t>
  </si>
  <si>
    <t>Структура на пензионери по износ на пензија за април 2019 година</t>
  </si>
  <si>
    <t>Состојба на новите и починатите корисници и процентот на усогласување на пензиите за април 2019 година</t>
  </si>
  <si>
    <t xml:space="preserve">                 Нови и починати корисници на пензија, разлика и нови минимални пензии за април 2019 година</t>
  </si>
  <si>
    <t xml:space="preserve">                   Графикон. 2.          Нови и починати  пензионери по вид на пензија за април 2019 г.</t>
  </si>
  <si>
    <t>Состојба на корисниците на пензија во споредба со минималната и максималната пензија за април 2019 година</t>
  </si>
  <si>
    <t>Состојба на корисници на пензија во споредба со мин. и макс.пензија за април 2019 г.</t>
  </si>
  <si>
    <t xml:space="preserve">                 Графикон 3.  Структура на пензионери по износ на пензија за април 2019 г.</t>
  </si>
  <si>
    <t>Број на корисници на највисок износ на пензија по вид за месец април 2019 година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</si>
</sst>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април 2019 година</a:t>
            </a:r>
          </a:p>
        </c:rich>
      </c:tx>
      <c:layout>
        <c:manualLayout>
          <c:xMode val="factor"/>
          <c:yMode val="factor"/>
          <c:x val="0.07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АПРИЛ 2019  ГОДИНА</a:t>
            </a:r>
          </a:p>
        </c:rich>
      </c:tx>
      <c:layout>
        <c:manualLayout>
          <c:xMode val="factor"/>
          <c:yMode val="factor"/>
          <c:x val="0.07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април 2019</a:t>
            </a:r>
          </a:p>
        </c:rich>
      </c:tx>
      <c:layout>
        <c:manualLayout>
          <c:xMode val="factor"/>
          <c:yMode val="factor"/>
          <c:x val="0.026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5"/>
          <c:w val="0.285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5" sqref="B15:D15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5" t="s">
        <v>92</v>
      </c>
      <c r="B1" s="126"/>
      <c r="C1" s="126"/>
      <c r="D1" s="126"/>
      <c r="E1" s="127"/>
    </row>
    <row r="2" spans="1:5" ht="26.25" customHeight="1">
      <c r="A2" s="128"/>
      <c r="B2" s="129"/>
      <c r="C2" s="129"/>
      <c r="D2" s="129"/>
      <c r="E2" s="130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3" t="s">
        <v>93</v>
      </c>
      <c r="B4" s="133"/>
      <c r="C4" s="133"/>
      <c r="D4" s="133"/>
      <c r="E4" s="133"/>
      <c r="G4" s="54"/>
    </row>
    <row r="5" spans="1:5" ht="23.25" customHeight="1">
      <c r="A5" s="55" t="s">
        <v>94</v>
      </c>
      <c r="B5" s="134" t="s">
        <v>19</v>
      </c>
      <c r="C5" s="134" t="s">
        <v>20</v>
      </c>
      <c r="D5" s="134" t="s">
        <v>21</v>
      </c>
      <c r="E5" s="131" t="s">
        <v>22</v>
      </c>
    </row>
    <row r="6" spans="1:5" ht="47.25" customHeight="1">
      <c r="A6" s="3" t="s">
        <v>2</v>
      </c>
      <c r="B6" s="135"/>
      <c r="C6" s="135"/>
      <c r="D6" s="135"/>
      <c r="E6" s="132"/>
    </row>
    <row r="7" spans="1:12" ht="15.75" customHeight="1">
      <c r="A7" s="48" t="s">
        <v>3</v>
      </c>
      <c r="B7" s="52">
        <v>75717</v>
      </c>
      <c r="C7" s="52">
        <v>726</v>
      </c>
      <c r="D7" s="33">
        <v>146</v>
      </c>
      <c r="E7" s="57">
        <f>SUM(B7:D7)</f>
        <v>76589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35100</v>
      </c>
      <c r="C8" s="15">
        <v>169</v>
      </c>
      <c r="D8" s="15">
        <v>0</v>
      </c>
      <c r="E8" s="58">
        <f>SUM(B8:D8)</f>
        <v>35269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205728</v>
      </c>
      <c r="C9" s="40">
        <v>348</v>
      </c>
      <c r="D9" s="33">
        <v>44</v>
      </c>
      <c r="E9" s="57">
        <f>SUM(B9:D9)</f>
        <v>206120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316545</v>
      </c>
      <c r="C10" s="56">
        <f>SUM(C7:C9)</f>
        <v>1243</v>
      </c>
      <c r="D10" s="56">
        <f>SUM(D7:D9)</f>
        <v>190</v>
      </c>
      <c r="E10" s="59">
        <f>SUM(B10:D10)</f>
        <v>317978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43" t="s">
        <v>43</v>
      </c>
      <c r="C12" s="144"/>
      <c r="D12" s="145"/>
      <c r="E12" s="16"/>
      <c r="H12" s="73"/>
      <c r="I12" s="74"/>
      <c r="L12" s="76"/>
    </row>
    <row r="13" spans="1:8" ht="17.25" customHeight="1">
      <c r="A13" s="48" t="s">
        <v>3</v>
      </c>
      <c r="B13" s="137">
        <v>11598</v>
      </c>
      <c r="C13" s="138"/>
      <c r="D13" s="139"/>
      <c r="E13" s="16"/>
      <c r="G13" s="73"/>
      <c r="H13" s="74"/>
    </row>
    <row r="14" spans="1:8" ht="16.5" customHeight="1">
      <c r="A14" s="3" t="s">
        <v>4</v>
      </c>
      <c r="B14" s="140">
        <v>13105</v>
      </c>
      <c r="C14" s="141"/>
      <c r="D14" s="142"/>
      <c r="E14" s="16"/>
      <c r="G14" s="74"/>
      <c r="H14" s="53"/>
    </row>
    <row r="15" spans="1:11" ht="17.25" customHeight="1">
      <c r="A15" s="48" t="s">
        <v>47</v>
      </c>
      <c r="B15" s="137">
        <v>15767</v>
      </c>
      <c r="C15" s="138"/>
      <c r="D15" s="139"/>
      <c r="E15" s="17"/>
      <c r="G15" s="53"/>
      <c r="H15" s="75"/>
      <c r="K15" s="76"/>
    </row>
    <row r="16" spans="1:11" ht="16.5" customHeight="1">
      <c r="A16" s="69" t="s">
        <v>48</v>
      </c>
      <c r="B16" s="140">
        <v>7217</v>
      </c>
      <c r="C16" s="141"/>
      <c r="D16" s="142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37">
        <v>21813</v>
      </c>
      <c r="C17" s="138"/>
      <c r="D17" s="139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46">
        <v>14499</v>
      </c>
      <c r="C18" s="147"/>
      <c r="D18" s="148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36" t="s">
        <v>95</v>
      </c>
      <c r="B20" s="136"/>
      <c r="C20" s="136"/>
      <c r="D20" s="136"/>
      <c r="E20" s="136"/>
      <c r="F20" s="84">
        <v>14499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24" t="s">
        <v>96</v>
      </c>
      <c r="C22" s="124"/>
      <c r="D22" s="124"/>
      <c r="E22" s="124"/>
      <c r="F22" s="124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75717</v>
      </c>
      <c r="E26" s="7">
        <f aca="true" t="shared" si="0" ref="E26:E31">D26*100/$D$31</f>
        <v>23.812024731270718</v>
      </c>
      <c r="F26" s="4"/>
      <c r="G26" s="4"/>
      <c r="H26" s="53"/>
    </row>
    <row r="27" spans="1:10" ht="15">
      <c r="A27" s="4"/>
      <c r="C27" s="6" t="s">
        <v>4</v>
      </c>
      <c r="D27" s="81">
        <f>B8</f>
        <v>35100</v>
      </c>
      <c r="E27" s="7">
        <f t="shared" si="0"/>
        <v>11.038499518834636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205728</v>
      </c>
      <c r="E28" s="7">
        <f t="shared" si="0"/>
        <v>64.69881564133368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1243</v>
      </c>
      <c r="E29" s="7">
        <f t="shared" si="0"/>
        <v>0.39090754706300435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190</v>
      </c>
      <c r="E30" s="7">
        <f t="shared" si="0"/>
        <v>0.05975256149796527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317978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3"/>
      <c r="B36" s="123"/>
      <c r="C36" s="123"/>
      <c r="D36" s="123"/>
      <c r="E36" s="123"/>
      <c r="F36" s="123"/>
      <c r="G36" s="123"/>
    </row>
  </sheetData>
  <sheetProtection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K40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9" width="12.8515625" style="0" customWidth="1"/>
    <col min="10" max="11" width="9.7109375" style="0" customWidth="1"/>
  </cols>
  <sheetData>
    <row r="1" spans="1:11" ht="17.25" customHeight="1">
      <c r="A1" s="125" t="s">
        <v>97</v>
      </c>
      <c r="B1" s="126"/>
      <c r="C1" s="126"/>
      <c r="D1" s="126"/>
      <c r="E1" s="126"/>
      <c r="F1" s="126"/>
      <c r="G1" s="126"/>
      <c r="H1" s="126"/>
      <c r="I1" s="127"/>
      <c r="J1" s="2"/>
      <c r="K1" s="2"/>
    </row>
    <row r="2" spans="1:11" ht="11.25" customHeight="1">
      <c r="A2" s="128"/>
      <c r="B2" s="129"/>
      <c r="C2" s="129"/>
      <c r="D2" s="129"/>
      <c r="E2" s="129"/>
      <c r="F2" s="129"/>
      <c r="G2" s="129"/>
      <c r="H2" s="129"/>
      <c r="I2" s="130"/>
      <c r="J2" s="2"/>
      <c r="K2" s="2"/>
    </row>
    <row r="3" spans="1:11" ht="20.25" customHeight="1" thickBot="1">
      <c r="A3" s="152" t="s">
        <v>98</v>
      </c>
      <c r="B3" s="152"/>
      <c r="C3" s="152"/>
      <c r="D3" s="152"/>
      <c r="E3" s="152"/>
      <c r="F3" s="152"/>
      <c r="G3" s="152"/>
      <c r="H3" s="152"/>
      <c r="I3" s="152"/>
      <c r="J3" s="10"/>
      <c r="K3" s="10"/>
    </row>
    <row r="4" spans="1:11" ht="19.5" customHeight="1">
      <c r="A4" s="157" t="s">
        <v>28</v>
      </c>
      <c r="B4" s="149" t="s">
        <v>27</v>
      </c>
      <c r="C4" s="150"/>
      <c r="D4" s="151"/>
      <c r="E4" s="149" t="s">
        <v>50</v>
      </c>
      <c r="F4" s="150"/>
      <c r="G4" s="151"/>
      <c r="H4" s="110" t="s">
        <v>12</v>
      </c>
      <c r="I4" s="159" t="s">
        <v>51</v>
      </c>
      <c r="J4" s="2"/>
      <c r="K4" s="2"/>
    </row>
    <row r="5" spans="1:9" ht="30" customHeight="1">
      <c r="A5" s="158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60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314</v>
      </c>
      <c r="C7" s="33">
        <v>32</v>
      </c>
      <c r="D7" s="40">
        <f>SUM(B7:C7)</f>
        <v>346</v>
      </c>
      <c r="E7" s="33">
        <v>344</v>
      </c>
      <c r="F7" s="9">
        <v>11</v>
      </c>
      <c r="G7" s="33">
        <f>E7+F7</f>
        <v>355</v>
      </c>
      <c r="H7" s="37">
        <f>D7-G7</f>
        <v>-9</v>
      </c>
      <c r="I7" s="31">
        <v>180</v>
      </c>
    </row>
    <row r="8" spans="1:9" ht="15.75" customHeight="1">
      <c r="A8" s="3" t="s">
        <v>10</v>
      </c>
      <c r="B8" s="15">
        <v>50</v>
      </c>
      <c r="C8" s="15">
        <v>31</v>
      </c>
      <c r="D8" s="25">
        <f>SUM(B8:C8)</f>
        <v>81</v>
      </c>
      <c r="E8" s="25">
        <v>135</v>
      </c>
      <c r="F8" s="25">
        <v>58</v>
      </c>
      <c r="G8" s="77">
        <f>E8+F8</f>
        <v>193</v>
      </c>
      <c r="H8" s="26">
        <f>D8-G8</f>
        <v>-112</v>
      </c>
      <c r="I8" s="32">
        <v>33</v>
      </c>
    </row>
    <row r="9" spans="1:9" ht="16.5" customHeight="1">
      <c r="A9" s="39" t="s">
        <v>11</v>
      </c>
      <c r="B9" s="33">
        <v>710</v>
      </c>
      <c r="C9" s="33">
        <v>476</v>
      </c>
      <c r="D9" s="40">
        <f>SUM(B9:C9)</f>
        <v>1186</v>
      </c>
      <c r="E9" s="9">
        <v>428</v>
      </c>
      <c r="F9" s="9">
        <v>165</v>
      </c>
      <c r="G9" s="9">
        <f>E9+F9</f>
        <v>593</v>
      </c>
      <c r="H9" s="37">
        <f>D9-G9</f>
        <v>593</v>
      </c>
      <c r="I9" s="31">
        <v>324</v>
      </c>
    </row>
    <row r="10" spans="1:9" ht="18" customHeight="1" thickBot="1">
      <c r="A10" s="34" t="s">
        <v>8</v>
      </c>
      <c r="B10" s="109">
        <f>SUM(B7:B9)</f>
        <v>1074</v>
      </c>
      <c r="C10" s="109">
        <f>SUM(C7:C9)</f>
        <v>539</v>
      </c>
      <c r="D10" s="109">
        <f>SUM(B10:C10)</f>
        <v>1613</v>
      </c>
      <c r="E10" s="109">
        <f>SUM(E7:E9)</f>
        <v>907</v>
      </c>
      <c r="F10" s="109">
        <f>SUM(F7:F9)</f>
        <v>234</v>
      </c>
      <c r="G10" s="109">
        <f>SUM(E10:F10)</f>
        <v>1141</v>
      </c>
      <c r="H10" s="116">
        <f>D10-G10</f>
        <v>472</v>
      </c>
      <c r="I10" s="87">
        <f>SUM(I7:I9)</f>
        <v>537</v>
      </c>
    </row>
    <row r="11" spans="1:9" ht="15.75" customHeight="1">
      <c r="A11" s="156" t="s">
        <v>99</v>
      </c>
      <c r="B11" s="156"/>
      <c r="C11" s="156"/>
      <c r="D11" s="156"/>
      <c r="E11" s="156"/>
      <c r="F11" s="156"/>
      <c r="G11" s="156"/>
      <c r="H11" s="156"/>
      <c r="I11" s="156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53" t="s">
        <v>26</v>
      </c>
      <c r="C23" s="154"/>
      <c r="D23" s="154"/>
      <c r="E23" s="154"/>
      <c r="F23" s="154"/>
      <c r="G23" s="155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1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</row>
    <row r="27" spans="1:11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</row>
    <row r="28" spans="1:11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41"/>
      <c r="M29" s="42"/>
      <c r="N29" s="44"/>
      <c r="O29" s="44"/>
      <c r="P29" s="44"/>
    </row>
    <row r="30" spans="1:15" ht="20.25" customHeight="1" thickBot="1">
      <c r="A30" s="164" t="s">
        <v>70</v>
      </c>
      <c r="B30" s="165"/>
      <c r="C30" s="165"/>
      <c r="D30" s="165"/>
      <c r="E30" s="165"/>
      <c r="F30" s="165"/>
      <c r="G30" s="165"/>
      <c r="H30" s="165"/>
      <c r="I30" s="166"/>
      <c r="J30" s="41"/>
      <c r="K30" s="41"/>
      <c r="L30" s="42"/>
      <c r="M30" s="43"/>
      <c r="N30" s="43"/>
      <c r="O30" s="78"/>
    </row>
    <row r="31" spans="1:9" ht="12.75" customHeight="1">
      <c r="A31" s="167" t="s">
        <v>71</v>
      </c>
      <c r="B31" s="168"/>
      <c r="C31" s="168"/>
      <c r="D31" s="168"/>
      <c r="E31" s="168"/>
      <c r="F31" s="168"/>
      <c r="G31" s="168"/>
      <c r="H31" s="168"/>
      <c r="I31" s="169"/>
    </row>
    <row r="32" spans="1:9" ht="9" customHeight="1" thickBot="1">
      <c r="A32" s="170"/>
      <c r="B32" s="171"/>
      <c r="C32" s="171"/>
      <c r="D32" s="171"/>
      <c r="E32" s="171"/>
      <c r="F32" s="171"/>
      <c r="G32" s="171"/>
      <c r="H32" s="171"/>
      <c r="I32" s="172"/>
    </row>
    <row r="33" spans="1:9" ht="12.75" customHeight="1">
      <c r="A33" s="167" t="s">
        <v>73</v>
      </c>
      <c r="B33" s="168"/>
      <c r="C33" s="168"/>
      <c r="D33" s="168"/>
      <c r="E33" s="168"/>
      <c r="F33" s="168"/>
      <c r="G33" s="168"/>
      <c r="H33" s="168"/>
      <c r="I33" s="169"/>
    </row>
    <row r="34" spans="1:9" ht="9.75" customHeight="1" thickBot="1">
      <c r="A34" s="170"/>
      <c r="B34" s="171"/>
      <c r="C34" s="171"/>
      <c r="D34" s="171"/>
      <c r="E34" s="171"/>
      <c r="F34" s="171"/>
      <c r="G34" s="171"/>
      <c r="H34" s="171"/>
      <c r="I34" s="172"/>
    </row>
    <row r="35" spans="1:9" ht="12.75" customHeight="1">
      <c r="A35" s="173" t="s">
        <v>75</v>
      </c>
      <c r="B35" s="174"/>
      <c r="C35" s="174"/>
      <c r="D35" s="174"/>
      <c r="E35" s="174"/>
      <c r="F35" s="174"/>
      <c r="G35" s="174"/>
      <c r="H35" s="174"/>
      <c r="I35" s="175"/>
    </row>
    <row r="36" spans="1:9" ht="3" customHeight="1" thickBot="1">
      <c r="A36" s="176"/>
      <c r="B36" s="177"/>
      <c r="C36" s="177"/>
      <c r="D36" s="177"/>
      <c r="E36" s="177"/>
      <c r="F36" s="177"/>
      <c r="G36" s="177"/>
      <c r="H36" s="177"/>
      <c r="I36" s="178"/>
    </row>
    <row r="37" spans="1:9" ht="15.75" customHeight="1" thickBot="1">
      <c r="A37" s="161" t="s">
        <v>76</v>
      </c>
      <c r="B37" s="162"/>
      <c r="C37" s="162"/>
      <c r="D37" s="162"/>
      <c r="E37" s="162"/>
      <c r="F37" s="162"/>
      <c r="G37" s="162"/>
      <c r="H37" s="162"/>
      <c r="I37" s="163"/>
    </row>
    <row r="38" spans="1:9" ht="15" customHeight="1" thickBot="1">
      <c r="A38" s="161" t="s">
        <v>80</v>
      </c>
      <c r="B38" s="162"/>
      <c r="C38" s="162"/>
      <c r="D38" s="162"/>
      <c r="E38" s="162"/>
      <c r="F38" s="162"/>
      <c r="G38" s="162"/>
      <c r="H38" s="162"/>
      <c r="I38" s="163"/>
    </row>
    <row r="39" spans="1:9" ht="15.75" thickBot="1">
      <c r="A39" s="161" t="s">
        <v>83</v>
      </c>
      <c r="B39" s="162"/>
      <c r="C39" s="162"/>
      <c r="D39" s="162"/>
      <c r="E39" s="162"/>
      <c r="F39" s="162"/>
      <c r="G39" s="162"/>
      <c r="H39" s="162"/>
      <c r="I39" s="163"/>
    </row>
    <row r="40" spans="1:9" ht="15.75" thickBot="1">
      <c r="A40" s="161" t="s">
        <v>85</v>
      </c>
      <c r="B40" s="162"/>
      <c r="C40" s="162"/>
      <c r="D40" s="162"/>
      <c r="E40" s="162"/>
      <c r="F40" s="162"/>
      <c r="G40" s="162"/>
      <c r="H40" s="162"/>
      <c r="I40" s="163"/>
    </row>
  </sheetData>
  <sheetProtection formatCells="0" formatColumns="0" formatRows="0" insertColumns="0" insertRows="0" insertHyperlinks="0" deleteColumns="0" deleteRows="0" sort="0" autoFilter="0" pivotTables="0"/>
  <mergeCells count="16">
    <mergeCell ref="A40:I40"/>
    <mergeCell ref="A30:I30"/>
    <mergeCell ref="A33:I34"/>
    <mergeCell ref="A31:I32"/>
    <mergeCell ref="A35:I36"/>
    <mergeCell ref="A39:I39"/>
    <mergeCell ref="A38:I38"/>
    <mergeCell ref="A37:I37"/>
    <mergeCell ref="A1:I2"/>
    <mergeCell ref="B4:D4"/>
    <mergeCell ref="E4:G4"/>
    <mergeCell ref="A3:I3"/>
    <mergeCell ref="B23:G2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F28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100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101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86</v>
      </c>
      <c r="B6" s="60">
        <v>8816</v>
      </c>
      <c r="C6" s="60">
        <v>2653</v>
      </c>
      <c r="D6" s="60">
        <v>12433</v>
      </c>
      <c r="E6" s="60">
        <f>SUM(B6:D6)</f>
        <v>23902</v>
      </c>
      <c r="F6" s="29">
        <f>E6/$E$10*100</f>
        <v>7.550901135699506</v>
      </c>
      <c r="G6" s="20"/>
    </row>
    <row r="7" spans="1:7" ht="18.75" customHeight="1">
      <c r="A7" s="3" t="s">
        <v>87</v>
      </c>
      <c r="B7" s="61">
        <v>39456</v>
      </c>
      <c r="C7" s="61">
        <v>12612</v>
      </c>
      <c r="D7" s="61">
        <v>44097</v>
      </c>
      <c r="E7" s="61">
        <f>SUM(B7:D7)</f>
        <v>96165</v>
      </c>
      <c r="F7" s="30">
        <f>E7/$E$10*100</f>
        <v>30.37956688622471</v>
      </c>
      <c r="G7" s="20"/>
    </row>
    <row r="8" spans="1:7" ht="18" customHeight="1">
      <c r="A8" s="48" t="s">
        <v>88</v>
      </c>
      <c r="B8" s="60">
        <v>27358</v>
      </c>
      <c r="C8" s="60">
        <v>19783</v>
      </c>
      <c r="D8" s="60">
        <v>147233</v>
      </c>
      <c r="E8" s="60">
        <f>SUM(B8:D8)</f>
        <v>194374</v>
      </c>
      <c r="F8" s="29">
        <f>E8/$E$10*100</f>
        <v>61.40485554976386</v>
      </c>
      <c r="G8" s="20"/>
    </row>
    <row r="9" spans="1:7" ht="19.5" customHeight="1">
      <c r="A9" s="3" t="s">
        <v>89</v>
      </c>
      <c r="B9" s="61">
        <v>87</v>
      </c>
      <c r="C9" s="61">
        <v>52</v>
      </c>
      <c r="D9" s="61">
        <v>1965</v>
      </c>
      <c r="E9" s="61">
        <f>SUM(B9:D9)</f>
        <v>2104</v>
      </c>
      <c r="F9" s="30">
        <f>E9/$E$10*100</f>
        <v>0.6646764283119303</v>
      </c>
      <c r="G9" s="20"/>
    </row>
    <row r="10" spans="1:7" ht="22.5" customHeight="1" thickBot="1">
      <c r="A10" s="117" t="s">
        <v>8</v>
      </c>
      <c r="B10" s="71">
        <f>SUM(B6:B9)</f>
        <v>75717</v>
      </c>
      <c r="C10" s="71">
        <f>SUM(C6:C9)</f>
        <v>35100</v>
      </c>
      <c r="D10" s="71">
        <f>SUM(D6:D9)</f>
        <v>205728</v>
      </c>
      <c r="E10" s="71">
        <f>SUM(E6:E9)</f>
        <v>316545</v>
      </c>
      <c r="F10" s="72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102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91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2467</v>
      </c>
      <c r="D8" s="89">
        <f>C8/$C$11</f>
        <v>0.1601012395353365</v>
      </c>
      <c r="E8" s="90">
        <v>11655</v>
      </c>
      <c r="G8" s="100"/>
      <c r="H8" s="100"/>
      <c r="I8" s="101"/>
    </row>
    <row r="9" spans="2:9" ht="15.75" thickBot="1">
      <c r="B9" s="95" t="s">
        <v>57</v>
      </c>
      <c r="C9" s="88">
        <v>3534</v>
      </c>
      <c r="D9" s="89">
        <f>C9/$C$11</f>
        <v>0.22934648581997533</v>
      </c>
      <c r="E9" s="90">
        <v>11410</v>
      </c>
      <c r="G9" s="100"/>
      <c r="H9" s="100"/>
      <c r="I9" s="101"/>
    </row>
    <row r="10" spans="2:9" ht="15.75" thickBot="1">
      <c r="B10" s="95" t="s">
        <v>58</v>
      </c>
      <c r="C10" s="88">
        <v>9408</v>
      </c>
      <c r="D10" s="89">
        <f>C10/$C$11</f>
        <v>0.6105522746446882</v>
      </c>
      <c r="E10" s="90">
        <v>11097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15409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539</v>
      </c>
      <c r="D15" s="89">
        <f>C15/$C$18</f>
        <v>0.08834617275856417</v>
      </c>
      <c r="E15" s="90">
        <v>10056</v>
      </c>
      <c r="G15" s="100"/>
      <c r="H15" s="100"/>
      <c r="I15" s="101"/>
    </row>
    <row r="16" spans="2:9" ht="15.75" thickBot="1">
      <c r="B16" s="95" t="s">
        <v>57</v>
      </c>
      <c r="C16" s="88">
        <v>1214</v>
      </c>
      <c r="D16" s="89">
        <f>C16/$C$18</f>
        <v>0.1989837731519423</v>
      </c>
      <c r="E16" s="90">
        <v>9497</v>
      </c>
      <c r="G16" s="100"/>
      <c r="H16" s="100"/>
      <c r="I16" s="101"/>
    </row>
    <row r="17" spans="2:9" ht="15.75" thickBot="1">
      <c r="B17" s="95" t="s">
        <v>58</v>
      </c>
      <c r="C17" s="88">
        <v>4348</v>
      </c>
      <c r="D17" s="89">
        <f>C17/$C$18</f>
        <v>0.7126700540894936</v>
      </c>
      <c r="E17" s="90">
        <v>8935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6101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5563</v>
      </c>
      <c r="D22" s="89">
        <f>C22/$C$25</f>
        <v>0.1046522565231296</v>
      </c>
      <c r="E22" s="90">
        <v>10595</v>
      </c>
      <c r="G22" s="100"/>
      <c r="H22" s="100"/>
      <c r="I22" s="101"/>
    </row>
    <row r="23" spans="2:9" ht="15.75" thickBot="1">
      <c r="B23" s="95" t="s">
        <v>57</v>
      </c>
      <c r="C23" s="88">
        <v>12499</v>
      </c>
      <c r="D23" s="89">
        <f>C23/$C$25</f>
        <v>0.23513366066557556</v>
      </c>
      <c r="E23" s="90">
        <v>10006</v>
      </c>
      <c r="G23" s="100"/>
      <c r="H23" s="100"/>
      <c r="I23" s="101"/>
    </row>
    <row r="24" spans="2:9" ht="15.75" thickBot="1">
      <c r="B24" s="95" t="s">
        <v>58</v>
      </c>
      <c r="C24" s="88">
        <v>35095</v>
      </c>
      <c r="D24" s="89">
        <f>C24/$C$25</f>
        <v>0.6602140828112948</v>
      </c>
      <c r="E24" s="90">
        <v>9419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53157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103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41350</v>
      </c>
      <c r="C5" s="122">
        <v>2</v>
      </c>
      <c r="D5" s="122">
        <v>7</v>
      </c>
      <c r="E5" s="122">
        <v>121</v>
      </c>
      <c r="F5" s="94">
        <f aca="true" t="shared" si="0" ref="F5:F10">SUM(C5:E5)</f>
        <v>130</v>
      </c>
      <c r="H5" s="118"/>
      <c r="J5" s="119"/>
    </row>
    <row r="6" spans="1:10" ht="15.75" thickBot="1">
      <c r="A6" s="106" t="s">
        <v>64</v>
      </c>
      <c r="B6" s="107">
        <v>38480</v>
      </c>
      <c r="C6" s="122">
        <v>10</v>
      </c>
      <c r="D6" s="122">
        <v>2</v>
      </c>
      <c r="E6" s="122">
        <v>37</v>
      </c>
      <c r="F6" s="94">
        <f t="shared" si="0"/>
        <v>49</v>
      </c>
      <c r="H6" s="118"/>
      <c r="J6" s="119"/>
    </row>
    <row r="7" spans="1:10" ht="15.75" thickBot="1">
      <c r="A7" s="106" t="s">
        <v>65</v>
      </c>
      <c r="B7" s="107">
        <v>40116</v>
      </c>
      <c r="C7" s="122">
        <v>45</v>
      </c>
      <c r="D7" s="122">
        <v>15</v>
      </c>
      <c r="E7" s="122">
        <v>871</v>
      </c>
      <c r="F7" s="88">
        <f t="shared" si="0"/>
        <v>931</v>
      </c>
      <c r="H7" s="118"/>
      <c r="I7" s="120"/>
      <c r="J7" s="119"/>
    </row>
    <row r="8" spans="1:10" ht="15.75" thickBot="1">
      <c r="A8" s="106" t="s">
        <v>74</v>
      </c>
      <c r="B8" s="107">
        <v>50600</v>
      </c>
      <c r="C8" s="122">
        <v>2</v>
      </c>
      <c r="D8" s="122">
        <v>0</v>
      </c>
      <c r="E8" s="122">
        <v>42</v>
      </c>
      <c r="F8" s="88">
        <f>SUM(C8:E8)</f>
        <v>44</v>
      </c>
      <c r="H8" s="118"/>
      <c r="J8" s="119"/>
    </row>
    <row r="9" spans="1:10" ht="15.75" thickBot="1">
      <c r="A9" s="106" t="s">
        <v>79</v>
      </c>
      <c r="B9" s="107">
        <v>50285</v>
      </c>
      <c r="C9" s="122">
        <v>2</v>
      </c>
      <c r="D9" s="122">
        <v>1</v>
      </c>
      <c r="E9" s="122">
        <v>43</v>
      </c>
      <c r="F9" s="88">
        <f t="shared" si="0"/>
        <v>46</v>
      </c>
      <c r="H9" s="118"/>
      <c r="J9" s="119"/>
    </row>
    <row r="10" spans="1:10" ht="15.75" thickBot="1">
      <c r="A10" s="106" t="s">
        <v>82</v>
      </c>
      <c r="B10" s="107">
        <v>50160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6" ht="15.75" thickBot="1">
      <c r="A11" s="96" t="s">
        <v>69</v>
      </c>
      <c r="B11" s="108"/>
      <c r="C11" s="93">
        <f>SUM(C5:C10)</f>
        <v>61</v>
      </c>
      <c r="D11" s="93">
        <f>SUM(D5:D10)</f>
        <v>25</v>
      </c>
      <c r="E11" s="91">
        <f>SUM(E5:E10)</f>
        <v>1165</v>
      </c>
      <c r="F11" s="91">
        <f>SUM(F5:F10)</f>
        <v>1251</v>
      </c>
    </row>
    <row r="12" spans="1:6" ht="12.75" customHeight="1">
      <c r="A12" s="191" t="s">
        <v>90</v>
      </c>
      <c r="B12" s="191"/>
      <c r="C12" s="191"/>
      <c r="D12" s="191"/>
      <c r="E12" s="191"/>
      <c r="F12" s="191"/>
    </row>
    <row r="13" spans="1:6" ht="12.75" customHeight="1">
      <c r="A13" s="192"/>
      <c r="B13" s="192"/>
      <c r="C13" s="192"/>
      <c r="D13" s="192"/>
      <c r="E13" s="192"/>
      <c r="F13" s="192"/>
    </row>
    <row r="14" spans="1:6" ht="12.75">
      <c r="A14" s="192"/>
      <c r="B14" s="192"/>
      <c r="C14" s="192"/>
      <c r="D14" s="192"/>
      <c r="E14" s="192"/>
      <c r="F14" s="192"/>
    </row>
    <row r="15" spans="1:6" ht="21" customHeight="1">
      <c r="A15" s="192"/>
      <c r="B15" s="192"/>
      <c r="C15" s="192"/>
      <c r="D15" s="192"/>
      <c r="E15" s="192"/>
      <c r="F15" s="192"/>
    </row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1:F2"/>
    <mergeCell ref="A12:F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2019-05-20T08:15:24Z</cp:lastPrinted>
  <dcterms:created xsi:type="dcterms:W3CDTF">2013-03-22T11:33:30Z</dcterms:created>
  <dcterms:modified xsi:type="dcterms:W3CDTF">2019-05-21T06:20:37Z</dcterms:modified>
  <cp:category/>
  <cp:version/>
  <cp:contentType/>
  <cp:contentStatus/>
</cp:coreProperties>
</file>