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85" windowWidth="8535" windowHeight="1170" activeTab="4"/>
  </bookViews>
  <sheets>
    <sheet name="përfitues të pensionit" sheetId="1" r:id="rId1"/>
    <sheet name="përf.të rinj dhe të ndjerë" sheetId="2" r:id="rId2"/>
    <sheet name="min.mak." sheetId="3" r:id="rId3"/>
    <sheet name="pensione më të ulëta" sheetId="4" r:id="rId4"/>
    <sheet name="pensionet maksimale" sheetId="5" r:id="rId5"/>
  </sheets>
  <definedNames/>
  <calcPr fullCalcOnLoad="1"/>
</workbook>
</file>

<file path=xl/sharedStrings.xml><?xml version="1.0" encoding="utf-8"?>
<sst xmlns="http://schemas.openxmlformats.org/spreadsheetml/2006/main" count="140" uniqueCount="105">
  <si>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</si>
  <si>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</si>
  <si>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</si>
  <si>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</si>
  <si>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</si>
  <si>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</si>
  <si>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</si>
  <si>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>I-2013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</si>
  <si>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</si>
  <si>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</si>
  <si>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</si>
  <si>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</si>
  <si>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</si>
  <si>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</si>
  <si>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</si>
  <si>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</si>
  <si>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</si>
  <si>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</si>
  <si>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</si>
  <si>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</si>
  <si>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</si>
  <si>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</si>
  <si>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VI-2013</t>
  </si>
  <si>
    <t xml:space="preserve">       -</t>
  </si>
  <si>
    <t>I-2017</t>
  </si>
  <si>
    <t>VI-2017</t>
  </si>
  <si>
    <t>I-2018</t>
  </si>
  <si>
    <t>VI-2018</t>
  </si>
  <si>
    <t xml:space="preserve">  Të dhëna për gjendjen e numrit të përfituesve të pensionit për muajin maj të vitit 2019</t>
  </si>
  <si>
    <t>Lloji i pensionit</t>
  </si>
  <si>
    <t>Pensioni familjar</t>
  </si>
  <si>
    <t>Pensioni invalidor</t>
  </si>
  <si>
    <t>Pensioni i pleqërisë</t>
  </si>
  <si>
    <t>Gjithsej:</t>
  </si>
  <si>
    <t>Maj 20191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</si>
  <si>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</si>
  <si>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</si>
  <si>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</si>
  <si>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</si>
  <si>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Pensioni bujqësorë</t>
  </si>
  <si>
    <t>Pensioni ushtarak</t>
  </si>
  <si>
    <t xml:space="preserve">Pensioni mesatar </t>
  </si>
  <si>
    <t>Gjithsej përqindja e pensionit të paguar për muajin maj të vitit 2019</t>
  </si>
  <si>
    <t>Grafikoni 1.</t>
  </si>
  <si>
    <t>Struktura e pensionistëve sipas shumës së pensionit për muajin maj të vitit 2019</t>
  </si>
  <si>
    <t xml:space="preserve">       Gjendja e përfituesve të pensionit nga pensioni i paguar sipas llojit, sipas të drejtës së arritur dhe pensionit mesatar për muajin maj të vitit 2019</t>
  </si>
  <si>
    <t>Gjendja e përfituesve të rinj dhe të ndjerë dhe përqindja e harmonizimit të pensioneve për muajin maj të vitit 2019</t>
  </si>
  <si>
    <t xml:space="preserve">                Përfitues të rinj dhe të ndjerë të pensionit, dallimi dhe pensionet e reja minimale për muajin maj të vitit 2019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</si>
  <si>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</si>
  <si>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</si>
  <si>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</si>
  <si>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</si>
  <si>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</si>
  <si>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 xml:space="preserve">Pensione familjare </t>
  </si>
  <si>
    <t>Pensione invalidore</t>
  </si>
  <si>
    <t>Pensione të pleqërisë</t>
  </si>
  <si>
    <t>Gjithsej</t>
  </si>
  <si>
    <t>Burra</t>
  </si>
  <si>
    <t>Gra</t>
  </si>
  <si>
    <t xml:space="preserve">                   Graf. 2. Pensionistë të rinj dhe të ndjerë sipas llojit të pensionit për muajin maj të vitit 2019</t>
  </si>
  <si>
    <t xml:space="preserve">Harmonizimi ligjor i pensioneve </t>
  </si>
  <si>
    <t xml:space="preserve">    Lëvizja e përqindjes për harmonizimin e pensioneve  </t>
  </si>
  <si>
    <t xml:space="preserve">Harmonizimi vjetor </t>
  </si>
  <si>
    <t>Të gjithë pensionistët të cilët të drejtën e pensionit e realizuan përfundimisht në muajin Shkurt të vitit  2014 pensionet u janë rritur në një shumë fikse për 600 denarë</t>
  </si>
  <si>
    <t xml:space="preserve">Të gjithë pensionistët të cilët të drejtën e pensionit e realizuan përfundimisht në muajin Shtator të vitit  2015 pensionet u janë rritur në një shumë fikse për 621 denarë </t>
  </si>
  <si>
    <t xml:space="preserve">Të gjithë pensionistët të cilët të drejtën e pensionit e realizuan përfundimisht në muajin Nëntor të vitit  2016 pensionet u janë rritur në një shumë fikse për 654 denarë </t>
  </si>
  <si>
    <t>Pensionet e realizuara deri 31.12.2016, nga 1- janari i vitit 2017  harmonizohen për 0,82%</t>
  </si>
  <si>
    <t>Pensionet e realizuara deri 30.06.2017, nga 1- korriku i vitit 2017 harmonizohen për 0,76%</t>
  </si>
  <si>
    <t>Pensionet e realizuara deri 31.12.2017, nga 1- janari i vitit 2018  harmonizohen për 1,69%</t>
  </si>
  <si>
    <t>Pensionet e realizuara deri 30.06.2018, nga 1 - korriku i vitit 2018 harmonizohen për 1,80%</t>
  </si>
  <si>
    <t>Pensionet e realizuara deri 31.12.2018, nga 1- janari i vitit 2019 harmonizohen për 0,70%</t>
  </si>
  <si>
    <t xml:space="preserve">Gjendja e përfituesve të pensionit në krahasim me pensionet minimale dhe maksimale për muajin maj të vitit 2019 </t>
  </si>
  <si>
    <t>Gjendja e përfituesve të pensionit në krahasim me pensionet min. dhe mak. për muajin maj të vitit 2019</t>
  </si>
  <si>
    <t xml:space="preserve">Shumat </t>
  </si>
  <si>
    <t>Deri në pension min. ( 8.935,00)</t>
  </si>
  <si>
    <t>Minimale (Prej 8.935,00-11.410,00)</t>
  </si>
  <si>
    <t>Mbi min. (11,410,00- 38,480,00)</t>
  </si>
  <si>
    <t>Maks. (38,480,00-50,600,00)</t>
  </si>
  <si>
    <t xml:space="preserve">                Grafikoni 3.  Struktura e pensioistëve sipas shumës së pensionit për muajin maj të vitit 2019</t>
  </si>
  <si>
    <t>P.familjar</t>
  </si>
  <si>
    <t>P.invalidor</t>
  </si>
  <si>
    <t>P.pleqërisë</t>
  </si>
  <si>
    <t>Struktura</t>
  </si>
  <si>
    <t>Numri i përfituesve  të pensioneve më të ulëta sipas grupeve të shumave për muajin maj  të vitit 2019</t>
  </si>
  <si>
    <t>E drejta e realizuar deri më</t>
  </si>
  <si>
    <t>Numri</t>
  </si>
  <si>
    <t>Shuma</t>
  </si>
  <si>
    <t>Grupi  I</t>
  </si>
  <si>
    <t>Grupi II</t>
  </si>
  <si>
    <t>Grupi III</t>
  </si>
  <si>
    <t xml:space="preserve">E drejta e realizuar prej </t>
  </si>
  <si>
    <t xml:space="preserve"> 01.01.1997 </t>
  </si>
  <si>
    <t xml:space="preserve">31-12-1996 </t>
  </si>
  <si>
    <t>01-01-2002</t>
  </si>
  <si>
    <t>Numri i përfituesve të shumës më të lartë të pensionit sipas llojit për muajin maj të vitit 2019</t>
  </si>
  <si>
    <t xml:space="preserve">E drejta e realizuar               </t>
  </si>
  <si>
    <t>Denarë</t>
  </si>
  <si>
    <t>E drejtë e realizuar deri 31.12.1996</t>
  </si>
  <si>
    <t>E drejtë e realizuar prej 01.01.1997</t>
  </si>
  <si>
    <t>E drejtë e realizuar prej 01.01.2002</t>
  </si>
  <si>
    <t>E drejtë e realizuar prej 01.01.2016</t>
  </si>
  <si>
    <t>E drejtë e realizuar prej 01.01.2017</t>
  </si>
  <si>
    <t>E drejtë e realizuar prej 01.01.2018</t>
  </si>
  <si>
    <t xml:space="preserve">GJ I TH S E J </t>
  </si>
  <si>
    <r>
      <t xml:space="preserve">Prej 01.01.2019 ka një pension maksimal të sapoformuar në pajtim me nenin 230 paragrafi 1 dhe neni 52 paragrafi 1 të Ligjit për sigurim pensional dhe invalidor të Maqedonisë së Veriut Gazeta Zyrtare 98/2012 dhe shpalljen e Entit shtetëror për statistikë numër 4.1.19.17 prej 20.02.2019 për neto shumën mesatare të realizuar në vitin 2018, shuma e pensionit është </t>
    </r>
    <r>
      <rPr>
        <b/>
        <sz val="9"/>
        <rFont val="StobiSerif Regular"/>
        <family val="3"/>
      </rPr>
      <t>51.597 denarë</t>
    </r>
    <r>
      <rPr>
        <sz val="9"/>
        <rFont val="StobiSerif Regular"/>
        <family val="3"/>
      </rPr>
      <t>.</t>
    </r>
  </si>
</sst>
</file>

<file path=xl/styles.xml><?xml version="1.0" encoding="utf-8"?>
<styleSheet xmlns="http://schemas.openxmlformats.org/spreadsheetml/2006/main">
  <numFmts count="41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35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name val="StobiSerif 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3" fontId="3" fillId="34" borderId="16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7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0" fontId="5" fillId="0" borderId="16" xfId="0" applyNumberFormat="1" applyFont="1" applyBorder="1" applyAlignment="1">
      <alignment/>
    </xf>
    <xf numFmtId="10" fontId="12" fillId="0" borderId="16" xfId="0" applyNumberFormat="1" applyFont="1" applyFill="1" applyBorder="1" applyAlignment="1">
      <alignment horizontal="center"/>
    </xf>
    <xf numFmtId="10" fontId="12" fillId="0" borderId="16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80" fontId="0" fillId="0" borderId="0" xfId="0" applyNumberFormat="1" applyFont="1" applyAlignment="1">
      <alignment/>
    </xf>
    <xf numFmtId="3" fontId="3" fillId="34" borderId="16" xfId="58" applyNumberFormat="1" applyFont="1" applyFill="1" applyBorder="1">
      <alignment/>
      <protection/>
    </xf>
    <xf numFmtId="172" fontId="3" fillId="34" borderId="17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3" fillId="38" borderId="23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4" fontId="6" fillId="33" borderId="38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5" xfId="0" applyNumberFormat="1" applyFont="1" applyFill="1" applyBorder="1" applyAlignment="1">
      <alignment horizontal="center"/>
    </xf>
    <xf numFmtId="3" fontId="3" fillId="34" borderId="39" xfId="0" applyNumberFormat="1" applyFont="1" applyFill="1" applyBorder="1" applyAlignment="1">
      <alignment horizontal="center"/>
    </xf>
    <xf numFmtId="3" fontId="3" fillId="34" borderId="40" xfId="0" applyNumberFormat="1" applyFont="1" applyFill="1" applyBorder="1" applyAlignment="1">
      <alignment horizontal="center"/>
    </xf>
    <xf numFmtId="3" fontId="3" fillId="34" borderId="24" xfId="0" applyNumberFormat="1" applyFont="1" applyFill="1" applyBorder="1" applyAlignment="1">
      <alignment horizontal="center"/>
    </xf>
    <xf numFmtId="4" fontId="3" fillId="34" borderId="41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3" fillId="34" borderId="26" xfId="0" applyNumberFormat="1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0" xfId="58" applyFont="1" applyFill="1" applyBorder="1" applyAlignment="1">
      <alignment horizontal="center"/>
      <protection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17" fontId="3" fillId="34" borderId="18" xfId="0" applyNumberFormat="1" applyFont="1" applyFill="1" applyBorder="1" applyAlignment="1">
      <alignment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16" fontId="3" fillId="33" borderId="12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27" xfId="58" applyFont="1" applyFill="1" applyBorder="1" applyAlignment="1">
      <alignment horizontal="center" vertical="center" wrapText="1"/>
      <protection/>
    </xf>
    <xf numFmtId="0" fontId="3" fillId="33" borderId="28" xfId="58" applyFont="1" applyFill="1" applyBorder="1" applyAlignment="1">
      <alignment horizontal="center" vertical="center" wrapText="1"/>
      <protection/>
    </xf>
    <xf numFmtId="0" fontId="3" fillId="33" borderId="29" xfId="58" applyFont="1" applyFill="1" applyBorder="1" applyAlignment="1">
      <alignment horizontal="center" vertical="center" wrapText="1"/>
      <protection/>
    </xf>
    <xf numFmtId="0" fontId="3" fillId="33" borderId="30" xfId="58" applyFont="1" applyFill="1" applyBorder="1" applyAlignment="1">
      <alignment horizontal="center" vertical="center" wrapText="1"/>
      <protection/>
    </xf>
    <xf numFmtId="0" fontId="3" fillId="33" borderId="31" xfId="58" applyFont="1" applyFill="1" applyBorder="1" applyAlignment="1">
      <alignment horizontal="center" vertical="center" wrapText="1"/>
      <protection/>
    </xf>
    <xf numFmtId="0" fontId="3" fillId="33" borderId="32" xfId="58" applyFont="1" applyFill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/>
      <protection/>
    </xf>
    <xf numFmtId="0" fontId="10" fillId="34" borderId="18" xfId="58" applyFont="1" applyFill="1" applyBorder="1">
      <alignment/>
      <protection/>
    </xf>
    <xf numFmtId="0" fontId="3" fillId="33" borderId="52" xfId="58" applyFont="1" applyFill="1" applyBorder="1" applyAlignment="1">
      <alignment horizontal="center" vertical="center" wrapText="1"/>
      <protection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10" fillId="37" borderId="22" xfId="0" applyFont="1" applyFill="1" applyBorder="1" applyAlignment="1">
      <alignment vertical="center"/>
    </xf>
    <xf numFmtId="0" fontId="38" fillId="37" borderId="53" xfId="0" applyFont="1" applyFill="1" applyBorder="1" applyAlignment="1">
      <alignment vertical="center" wrapText="1"/>
    </xf>
    <xf numFmtId="0" fontId="38" fillId="37" borderId="23" xfId="0" applyFont="1" applyFill="1" applyBorder="1" applyAlignment="1">
      <alignment vertical="center" wrapText="1"/>
    </xf>
    <xf numFmtId="0" fontId="38" fillId="37" borderId="23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maj të vitit 2019</a:t>
            </a:r>
          </a:p>
        </c:rich>
      </c:tx>
      <c:layout>
        <c:manualLayout>
          <c:xMode val="factor"/>
          <c:yMode val="factor"/>
          <c:x val="0.0972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familjar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23,75%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invalidor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10,97%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 pleqërisë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64,84%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ushtarak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0,39%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Pen.min.bujqësor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0,06%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pensionit'!$C$26:$C$30</c:f>
              <c:strCache/>
            </c:strRef>
          </c:cat>
          <c:val>
            <c:numRef>
              <c:f>'përfitues të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GJATË MUAJIT MAJ TË VITIT 2019</a:t>
            </a:r>
          </a:p>
        </c:rich>
      </c:tx>
      <c:layout>
        <c:manualLayout>
          <c:xMode val="factor"/>
          <c:yMode val="factor"/>
          <c:x val="0.065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'përf.të rinj dhe të ndjerë'!$B$4:$D$4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'përf.të rinj dhe të ndjerë'!$A$7:$A$9</c:f>
              <c:strCache/>
            </c:strRef>
          </c:cat>
          <c:val>
            <c:numRef>
              <c:f>'përf.të rinj dhe të ndjerë'!$D$7:$D$9</c:f>
              <c:numCache/>
            </c:numRef>
          </c:val>
        </c:ser>
        <c:ser>
          <c:idx val="1"/>
          <c:order val="1"/>
          <c:tx>
            <c:strRef>
              <c:f>'përf.të rinj dhe të ndjerë'!$E$4:$G$4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'përf.të rinj dhe të ndjerë'!$A$7:$A$9</c:f>
              <c:strCache/>
            </c:strRef>
          </c:cat>
          <c:val>
            <c:numRef>
              <c:f>'përf.të rinj dhe të ndjerë'!$G$7:$G$9</c:f>
              <c:numCache/>
            </c:numRef>
          </c:val>
        </c:ser>
        <c:axId val="43106464"/>
        <c:axId val="52413857"/>
      </c:barChart>
      <c:catAx>
        <c:axId val="4310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2413857"/>
        <c:crosses val="autoZero"/>
        <c:auto val="1"/>
        <c:lblOffset val="100"/>
        <c:tickLblSkip val="1"/>
        <c:noMultiLvlLbl val="0"/>
      </c:catAx>
      <c:valAx>
        <c:axId val="524138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06464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maj të vitit 2019</a:t>
            </a:r>
          </a:p>
        </c:rich>
      </c:tx>
      <c:layout>
        <c:manualLayout>
          <c:xMode val="factor"/>
          <c:yMode val="factor"/>
          <c:x val="0.105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2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'min.mak.'!$A$5:$A$8</c:f>
              <c:strCache/>
            </c:strRef>
          </c:cat>
          <c:val>
            <c:numRef>
              <c:f>'min.mak.'!$F$6:$F$9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22</xdr:row>
      <xdr:rowOff>161925</xdr:rowOff>
    </xdr:from>
    <xdr:to>
      <xdr:col>5</xdr:col>
      <xdr:colOff>152400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800100" y="5676900"/>
        <a:ext cx="4981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G27" sqref="G27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16" t="s">
        <v>28</v>
      </c>
      <c r="B1" s="117"/>
      <c r="C1" s="117"/>
      <c r="D1" s="117"/>
      <c r="E1" s="118"/>
    </row>
    <row r="2" spans="1:5" ht="26.25" customHeight="1">
      <c r="A2" s="119"/>
      <c r="B2" s="120"/>
      <c r="C2" s="120"/>
      <c r="D2" s="120"/>
      <c r="E2" s="121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24" t="s">
        <v>45</v>
      </c>
      <c r="B4" s="124"/>
      <c r="C4" s="124"/>
      <c r="D4" s="124"/>
      <c r="E4" s="124"/>
      <c r="G4" s="54"/>
    </row>
    <row r="5" spans="1:5" ht="23.25" customHeight="1">
      <c r="A5" s="171" t="s">
        <v>34</v>
      </c>
      <c r="B5" s="125" t="s">
        <v>35</v>
      </c>
      <c r="C5" s="125" t="s">
        <v>36</v>
      </c>
      <c r="D5" s="125" t="s">
        <v>37</v>
      </c>
      <c r="E5" s="122" t="s">
        <v>38</v>
      </c>
    </row>
    <row r="6" spans="1:5" ht="47.25" customHeight="1">
      <c r="A6" s="3" t="s">
        <v>29</v>
      </c>
      <c r="B6" s="126"/>
      <c r="C6" s="126"/>
      <c r="D6" s="126"/>
      <c r="E6" s="123"/>
    </row>
    <row r="7" spans="1:12" ht="15.75" customHeight="1">
      <c r="A7" s="48" t="s">
        <v>30</v>
      </c>
      <c r="B7" s="52">
        <v>75768</v>
      </c>
      <c r="C7" s="52">
        <v>723</v>
      </c>
      <c r="D7" s="33">
        <v>144</v>
      </c>
      <c r="E7" s="56">
        <f>SUM(B7:D7)</f>
        <v>76635</v>
      </c>
      <c r="G7" s="72"/>
      <c r="H7" s="72"/>
      <c r="I7" s="72"/>
      <c r="J7" s="72"/>
      <c r="K7" s="72"/>
      <c r="L7" s="74"/>
    </row>
    <row r="8" spans="1:11" ht="16.5" customHeight="1">
      <c r="A8" s="3" t="s">
        <v>31</v>
      </c>
      <c r="B8" s="15">
        <v>34979</v>
      </c>
      <c r="C8" s="15">
        <v>167</v>
      </c>
      <c r="D8" s="15">
        <v>0</v>
      </c>
      <c r="E8" s="57">
        <f>SUM(B8:D8)</f>
        <v>35146</v>
      </c>
      <c r="G8" s="72"/>
      <c r="H8" s="72"/>
      <c r="I8" s="72"/>
      <c r="J8" s="72"/>
      <c r="K8" s="72"/>
    </row>
    <row r="9" spans="1:12" ht="15.75" customHeight="1">
      <c r="A9" s="48" t="s">
        <v>32</v>
      </c>
      <c r="B9" s="40">
        <v>206802</v>
      </c>
      <c r="C9" s="40">
        <v>341</v>
      </c>
      <c r="D9" s="33">
        <v>41</v>
      </c>
      <c r="E9" s="56">
        <f>SUM(B9:D9)</f>
        <v>207184</v>
      </c>
      <c r="G9" s="72"/>
      <c r="H9" s="72"/>
      <c r="I9" s="72"/>
      <c r="J9" s="72"/>
      <c r="K9" s="72"/>
      <c r="L9" s="74"/>
    </row>
    <row r="10" spans="1:12" ht="17.25" customHeight="1" thickBot="1">
      <c r="A10" s="49" t="s">
        <v>33</v>
      </c>
      <c r="B10" s="55">
        <f>SUM(B7:B9)</f>
        <v>317549</v>
      </c>
      <c r="C10" s="55">
        <f>SUM(C7:C9)</f>
        <v>1231</v>
      </c>
      <c r="D10" s="55">
        <f>SUM(D7:D9)</f>
        <v>185</v>
      </c>
      <c r="E10" s="58">
        <f>SUM(B10:D10)</f>
        <v>318965</v>
      </c>
      <c r="F10" s="68"/>
      <c r="G10" s="72"/>
      <c r="H10" s="78"/>
      <c r="I10" s="72"/>
      <c r="J10" s="72"/>
      <c r="L10" s="74"/>
    </row>
    <row r="11" spans="1:10" ht="15.75" thickBot="1">
      <c r="A11" s="4"/>
      <c r="B11" s="51"/>
      <c r="C11" s="51"/>
      <c r="D11" s="51"/>
      <c r="E11" s="16"/>
      <c r="F11" s="53"/>
      <c r="G11" s="72"/>
      <c r="I11" s="72"/>
      <c r="J11" s="72"/>
    </row>
    <row r="12" spans="1:12" ht="15">
      <c r="A12" s="3" t="s">
        <v>29</v>
      </c>
      <c r="B12" s="134" t="s">
        <v>41</v>
      </c>
      <c r="C12" s="135"/>
      <c r="D12" s="136"/>
      <c r="E12" s="16"/>
      <c r="H12" s="71"/>
      <c r="I12" s="72"/>
      <c r="L12" s="74"/>
    </row>
    <row r="13" spans="1:8" ht="17.25" customHeight="1">
      <c r="A13" s="48" t="s">
        <v>30</v>
      </c>
      <c r="B13" s="128">
        <v>11596</v>
      </c>
      <c r="C13" s="129"/>
      <c r="D13" s="130"/>
      <c r="E13" s="16"/>
      <c r="G13" s="71"/>
      <c r="H13" s="72"/>
    </row>
    <row r="14" spans="1:8" ht="16.5" customHeight="1">
      <c r="A14" s="3" t="s">
        <v>31</v>
      </c>
      <c r="B14" s="131">
        <v>13101</v>
      </c>
      <c r="C14" s="132"/>
      <c r="D14" s="133"/>
      <c r="E14" s="16"/>
      <c r="G14" s="72"/>
      <c r="H14" s="53"/>
    </row>
    <row r="15" spans="1:11" ht="17.25" customHeight="1">
      <c r="A15" s="48" t="s">
        <v>32</v>
      </c>
      <c r="B15" s="128">
        <v>15756</v>
      </c>
      <c r="C15" s="129"/>
      <c r="D15" s="130"/>
      <c r="E15" s="17"/>
      <c r="G15" s="53"/>
      <c r="H15" s="73"/>
      <c r="K15" s="74"/>
    </row>
    <row r="16" spans="1:11" ht="16.5" customHeight="1">
      <c r="A16" s="67" t="s">
        <v>39</v>
      </c>
      <c r="B16" s="131">
        <v>7221</v>
      </c>
      <c r="C16" s="132"/>
      <c r="D16" s="133"/>
      <c r="E16" s="17"/>
      <c r="G16" s="73"/>
      <c r="H16" s="53"/>
      <c r="J16" s="76"/>
      <c r="K16" s="74"/>
    </row>
    <row r="17" spans="1:12" ht="16.5" customHeight="1">
      <c r="A17" s="66" t="s">
        <v>40</v>
      </c>
      <c r="B17" s="128">
        <v>21796</v>
      </c>
      <c r="C17" s="129"/>
      <c r="D17" s="130"/>
      <c r="E17" s="17"/>
      <c r="G17" s="53"/>
      <c r="H17" s="72"/>
      <c r="J17" s="68"/>
      <c r="L17" s="74"/>
    </row>
    <row r="18" spans="1:11" ht="18.75" customHeight="1" thickBot="1">
      <c r="A18" s="49" t="s">
        <v>33</v>
      </c>
      <c r="B18" s="137">
        <v>14495</v>
      </c>
      <c r="C18" s="138"/>
      <c r="D18" s="139"/>
      <c r="E18" s="17"/>
      <c r="G18" s="72"/>
      <c r="H18" s="72"/>
      <c r="K18" s="74"/>
    </row>
    <row r="19" spans="1:8" ht="19.5" customHeight="1">
      <c r="A19" s="53"/>
      <c r="B19" s="16"/>
      <c r="C19" s="16"/>
      <c r="D19" s="16"/>
      <c r="E19" s="17"/>
      <c r="F19" s="4"/>
      <c r="G19" s="72"/>
      <c r="H19" s="72"/>
    </row>
    <row r="20" spans="1:12" ht="18" customHeight="1">
      <c r="A20" s="127" t="s">
        <v>42</v>
      </c>
      <c r="B20" s="127"/>
      <c r="C20" s="127"/>
      <c r="D20" s="127"/>
      <c r="E20" s="127"/>
      <c r="F20" s="82">
        <v>14495</v>
      </c>
      <c r="G20" s="53"/>
      <c r="H20" s="53"/>
      <c r="K20" s="74"/>
      <c r="L20" s="77"/>
    </row>
    <row r="21" spans="1:11" ht="12.75">
      <c r="A21" s="53"/>
      <c r="B21" s="53"/>
      <c r="C21" s="53"/>
      <c r="D21" s="53"/>
      <c r="E21" s="53"/>
      <c r="F21" s="53"/>
      <c r="G21" s="53"/>
      <c r="H21" s="112"/>
      <c r="K21" s="74"/>
    </row>
    <row r="22" spans="1:12" ht="15">
      <c r="A22" s="5" t="s">
        <v>43</v>
      </c>
      <c r="B22" s="115" t="s">
        <v>44</v>
      </c>
      <c r="C22" s="115"/>
      <c r="D22" s="115"/>
      <c r="E22" s="115"/>
      <c r="F22" s="115"/>
      <c r="G22" s="53"/>
      <c r="H22" s="53"/>
      <c r="L22" s="77"/>
    </row>
    <row r="23" spans="1:8" ht="15">
      <c r="A23" s="4"/>
      <c r="E23" s="4"/>
      <c r="F23" s="4"/>
      <c r="G23" s="53"/>
      <c r="H23" s="53"/>
    </row>
    <row r="24" spans="1:13" ht="15">
      <c r="A24" s="4"/>
      <c r="F24" s="4"/>
      <c r="G24" s="53"/>
      <c r="H24" s="53"/>
      <c r="M24" s="74"/>
    </row>
    <row r="25" spans="1:8" ht="15">
      <c r="A25" s="4"/>
      <c r="F25" s="4"/>
      <c r="G25" s="4"/>
      <c r="H25" s="53"/>
    </row>
    <row r="26" spans="1:8" ht="15">
      <c r="A26" s="4"/>
      <c r="C26" s="6" t="s">
        <v>0</v>
      </c>
      <c r="D26" s="79">
        <f>B7</f>
        <v>75768</v>
      </c>
      <c r="E26" s="7">
        <f aca="true" t="shared" si="0" ref="E26:E31">D26*100/$D$31</f>
        <v>23.754330412427695</v>
      </c>
      <c r="F26" s="4"/>
      <c r="G26" s="4"/>
      <c r="H26" s="53"/>
    </row>
    <row r="27" spans="1:10" ht="15">
      <c r="A27" s="4"/>
      <c r="C27" s="6" t="s">
        <v>1</v>
      </c>
      <c r="D27" s="79">
        <f>B8</f>
        <v>34979</v>
      </c>
      <c r="E27" s="7">
        <f t="shared" si="0"/>
        <v>10.966406972551848</v>
      </c>
      <c r="F27" s="4"/>
      <c r="G27" s="4"/>
      <c r="I27" s="20"/>
      <c r="J27" s="20"/>
    </row>
    <row r="28" spans="1:12" ht="15">
      <c r="A28" s="4"/>
      <c r="C28" s="6" t="s">
        <v>2</v>
      </c>
      <c r="D28" s="79">
        <f>B9</f>
        <v>206802</v>
      </c>
      <c r="E28" s="7">
        <f t="shared" si="0"/>
        <v>64.83532675998934</v>
      </c>
      <c r="F28" s="4"/>
      <c r="G28" s="4"/>
      <c r="I28" s="20"/>
      <c r="J28" s="50"/>
      <c r="K28" s="20"/>
      <c r="L28" s="20"/>
    </row>
    <row r="29" spans="1:10" ht="15">
      <c r="A29" s="4"/>
      <c r="B29" s="4"/>
      <c r="C29" s="8" t="s">
        <v>4</v>
      </c>
      <c r="D29" s="33">
        <f>C10</f>
        <v>1231</v>
      </c>
      <c r="E29" s="7">
        <f t="shared" si="0"/>
        <v>0.3859357609769097</v>
      </c>
      <c r="F29" s="4"/>
      <c r="G29" s="4"/>
      <c r="I29" s="20"/>
      <c r="J29" s="50"/>
    </row>
    <row r="30" spans="1:10" ht="15">
      <c r="A30" s="4"/>
      <c r="B30" s="4"/>
      <c r="C30" s="8" t="s">
        <v>5</v>
      </c>
      <c r="D30" s="33">
        <f>D10</f>
        <v>185</v>
      </c>
      <c r="E30" s="7">
        <f t="shared" si="0"/>
        <v>0.05800009405420657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80">
        <f>SUM(D26:D30)</f>
        <v>318965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14"/>
      <c r="B36" s="114"/>
      <c r="C36" s="114"/>
      <c r="D36" s="114"/>
      <c r="E36" s="114"/>
      <c r="F36" s="114"/>
      <c r="G36" s="114"/>
    </row>
  </sheetData>
  <sheetProtection password="CAAF" sheet="1" formatCells="0" formatColumns="0" formatRows="0" insertColumns="0" insertRows="0" insertHyperlinks="0" deleteColumns="0" deleteRows="0" sort="0" autoFilter="0" pivotTables="0"/>
  <mergeCells count="16">
    <mergeCell ref="B16:D16"/>
    <mergeCell ref="B12:D12"/>
    <mergeCell ref="B13:D13"/>
    <mergeCell ref="B14:D14"/>
    <mergeCell ref="B15:D15"/>
    <mergeCell ref="B18:D18"/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7">
      <selection activeCell="M14" sqref="M14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9" width="12.8515625" style="0" customWidth="1"/>
    <col min="10" max="11" width="9.7109375" style="0" customWidth="1"/>
  </cols>
  <sheetData>
    <row r="1" spans="1:11" ht="17.25" customHeight="1">
      <c r="A1" s="116" t="s">
        <v>46</v>
      </c>
      <c r="B1" s="117"/>
      <c r="C1" s="117"/>
      <c r="D1" s="117"/>
      <c r="E1" s="117"/>
      <c r="F1" s="117"/>
      <c r="G1" s="117"/>
      <c r="H1" s="117"/>
      <c r="I1" s="118"/>
      <c r="J1" s="2"/>
      <c r="K1" s="2"/>
    </row>
    <row r="2" spans="1:11" ht="11.25" customHeight="1">
      <c r="A2" s="119"/>
      <c r="B2" s="120"/>
      <c r="C2" s="120"/>
      <c r="D2" s="120"/>
      <c r="E2" s="120"/>
      <c r="F2" s="120"/>
      <c r="G2" s="120"/>
      <c r="H2" s="120"/>
      <c r="I2" s="121"/>
      <c r="J2" s="2"/>
      <c r="K2" s="2"/>
    </row>
    <row r="3" spans="1:11" ht="20.25" customHeight="1" thickBot="1">
      <c r="A3" s="143" t="s">
        <v>47</v>
      </c>
      <c r="B3" s="143"/>
      <c r="C3" s="143"/>
      <c r="D3" s="143"/>
      <c r="E3" s="143"/>
      <c r="F3" s="143"/>
      <c r="G3" s="143"/>
      <c r="H3" s="143"/>
      <c r="I3" s="143"/>
      <c r="J3" s="10"/>
      <c r="K3" s="10"/>
    </row>
    <row r="4" spans="1:11" ht="19.5" customHeight="1">
      <c r="A4" s="148" t="s">
        <v>48</v>
      </c>
      <c r="B4" s="140" t="s">
        <v>49</v>
      </c>
      <c r="C4" s="141"/>
      <c r="D4" s="142"/>
      <c r="E4" s="172" t="s">
        <v>50</v>
      </c>
      <c r="F4" s="173"/>
      <c r="G4" s="174"/>
      <c r="H4" s="175" t="s">
        <v>51</v>
      </c>
      <c r="I4" s="150" t="s">
        <v>52</v>
      </c>
      <c r="J4" s="2"/>
      <c r="K4" s="2"/>
    </row>
    <row r="5" spans="1:9" ht="30" customHeight="1">
      <c r="A5" s="149"/>
      <c r="B5" s="11" t="s">
        <v>57</v>
      </c>
      <c r="C5" s="11" t="s">
        <v>58</v>
      </c>
      <c r="D5" s="11" t="s">
        <v>56</v>
      </c>
      <c r="E5" s="11" t="s">
        <v>57</v>
      </c>
      <c r="F5" s="11" t="s">
        <v>58</v>
      </c>
      <c r="G5" s="11" t="s">
        <v>56</v>
      </c>
      <c r="H5" s="35" t="s">
        <v>3</v>
      </c>
      <c r="I5" s="151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53</v>
      </c>
      <c r="B7" s="33">
        <v>429</v>
      </c>
      <c r="C7" s="33">
        <v>40</v>
      </c>
      <c r="D7" s="40">
        <f>SUM(B7:C7)</f>
        <v>469</v>
      </c>
      <c r="E7" s="33">
        <v>401</v>
      </c>
      <c r="F7" s="9">
        <v>14</v>
      </c>
      <c r="G7" s="33">
        <f>E7+F7</f>
        <v>415</v>
      </c>
      <c r="H7" s="37">
        <f>D7-G7</f>
        <v>54</v>
      </c>
      <c r="I7" s="31">
        <v>240</v>
      </c>
    </row>
    <row r="8" spans="1:9" ht="15.75" customHeight="1">
      <c r="A8" s="3" t="s">
        <v>54</v>
      </c>
      <c r="B8" s="15">
        <v>71</v>
      </c>
      <c r="C8" s="15">
        <v>28</v>
      </c>
      <c r="D8" s="25">
        <f>SUM(B8:C8)</f>
        <v>99</v>
      </c>
      <c r="E8" s="25">
        <v>158</v>
      </c>
      <c r="F8" s="25">
        <v>58</v>
      </c>
      <c r="G8" s="75">
        <f>E8+F8</f>
        <v>216</v>
      </c>
      <c r="H8" s="26">
        <f>D8-G8</f>
        <v>-117</v>
      </c>
      <c r="I8" s="32">
        <v>44</v>
      </c>
    </row>
    <row r="9" spans="1:9" ht="16.5" customHeight="1">
      <c r="A9" s="39" t="s">
        <v>55</v>
      </c>
      <c r="B9" s="33">
        <v>1112</v>
      </c>
      <c r="C9" s="33">
        <v>681</v>
      </c>
      <c r="D9" s="40">
        <f>SUM(B9:C9)</f>
        <v>1793</v>
      </c>
      <c r="E9" s="9">
        <v>520</v>
      </c>
      <c r="F9" s="9">
        <v>181</v>
      </c>
      <c r="G9" s="9">
        <f>E9+F9</f>
        <v>701</v>
      </c>
      <c r="H9" s="37">
        <f>D9-G9</f>
        <v>1092</v>
      </c>
      <c r="I9" s="31">
        <v>559</v>
      </c>
    </row>
    <row r="10" spans="1:9" ht="18" customHeight="1" thickBot="1">
      <c r="A10" s="34" t="s">
        <v>56</v>
      </c>
      <c r="B10" s="102">
        <f>SUM(B7:B9)</f>
        <v>1612</v>
      </c>
      <c r="C10" s="102">
        <f>SUM(C7:C9)</f>
        <v>749</v>
      </c>
      <c r="D10" s="102">
        <f>SUM(B10:C10)</f>
        <v>2361</v>
      </c>
      <c r="E10" s="102">
        <f>SUM(E7:E9)</f>
        <v>1079</v>
      </c>
      <c r="F10" s="102">
        <f>SUM(F7:F9)</f>
        <v>253</v>
      </c>
      <c r="G10" s="102">
        <f>SUM(E10:F10)</f>
        <v>1332</v>
      </c>
      <c r="H10" s="107">
        <f>D10-G10</f>
        <v>1029</v>
      </c>
      <c r="I10" s="85">
        <f>SUM(I7:I9)</f>
        <v>843</v>
      </c>
    </row>
    <row r="11" spans="1:9" ht="15.75" customHeight="1">
      <c r="A11" s="147" t="s">
        <v>59</v>
      </c>
      <c r="B11" s="147"/>
      <c r="C11" s="147"/>
      <c r="D11" s="147"/>
      <c r="E11" s="147"/>
      <c r="F11" s="147"/>
      <c r="G11" s="147"/>
      <c r="H11" s="147"/>
      <c r="I11" s="147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3.5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 thickBot="1">
      <c r="A23" s="12"/>
      <c r="B23" s="144" t="s">
        <v>60</v>
      </c>
      <c r="C23" s="145"/>
      <c r="D23" s="145"/>
      <c r="E23" s="145"/>
      <c r="F23" s="145"/>
      <c r="G23" s="146"/>
      <c r="H23" s="12"/>
      <c r="I23" s="12"/>
    </row>
    <row r="24" spans="1:9" ht="12.75">
      <c r="A24" s="12"/>
      <c r="H24" s="12"/>
      <c r="I24" s="12"/>
    </row>
    <row r="25" spans="1:9" ht="15.75" thickBot="1">
      <c r="A25" s="45" t="s">
        <v>61</v>
      </c>
      <c r="B25" s="45"/>
      <c r="C25" s="45"/>
      <c r="D25" s="45"/>
      <c r="E25" s="45"/>
      <c r="F25" s="45"/>
      <c r="G25" s="45"/>
      <c r="H25" s="45"/>
      <c r="I25" s="45"/>
    </row>
    <row r="26" spans="1:11" ht="15">
      <c r="A26" s="61" t="s">
        <v>62</v>
      </c>
      <c r="B26" s="62" t="s">
        <v>8</v>
      </c>
      <c r="C26" s="62" t="s">
        <v>9</v>
      </c>
      <c r="D26" s="62" t="s">
        <v>10</v>
      </c>
      <c r="E26" s="62" t="s">
        <v>11</v>
      </c>
      <c r="F26" s="62" t="s">
        <v>12</v>
      </c>
      <c r="G26" s="62" t="s">
        <v>13</v>
      </c>
      <c r="H26" s="62" t="s">
        <v>14</v>
      </c>
      <c r="I26" s="62" t="s">
        <v>15</v>
      </c>
      <c r="J26" s="103" t="s">
        <v>24</v>
      </c>
      <c r="K26" s="103" t="s">
        <v>26</v>
      </c>
    </row>
    <row r="27" spans="1:11" ht="15.75" thickBot="1">
      <c r="A27" s="83"/>
      <c r="B27" s="47">
        <v>0.0048</v>
      </c>
      <c r="C27" s="47">
        <v>0.0218</v>
      </c>
      <c r="D27" s="47">
        <v>0.0064</v>
      </c>
      <c r="E27" s="47">
        <v>0.0104</v>
      </c>
      <c r="F27" s="47">
        <v>0.13</v>
      </c>
      <c r="G27" s="81">
        <v>0.0765</v>
      </c>
      <c r="H27" s="81">
        <v>0.035</v>
      </c>
      <c r="I27" s="81">
        <v>0.0202</v>
      </c>
      <c r="J27" s="104">
        <v>0.0082</v>
      </c>
      <c r="K27" s="104">
        <v>0.0169</v>
      </c>
    </row>
    <row r="28" spans="1:11" ht="15" customHeight="1">
      <c r="A28" s="61" t="s">
        <v>62</v>
      </c>
      <c r="B28" s="46" t="s">
        <v>16</v>
      </c>
      <c r="C28" s="46" t="s">
        <v>17</v>
      </c>
      <c r="D28" s="46" t="s">
        <v>18</v>
      </c>
      <c r="E28" s="46" t="s">
        <v>19</v>
      </c>
      <c r="F28" s="46" t="s">
        <v>20</v>
      </c>
      <c r="G28" s="46" t="s">
        <v>21</v>
      </c>
      <c r="H28" s="46" t="s">
        <v>7</v>
      </c>
      <c r="I28" s="46" t="s">
        <v>22</v>
      </c>
      <c r="J28" s="105" t="s">
        <v>25</v>
      </c>
      <c r="K28" s="105" t="s">
        <v>27</v>
      </c>
    </row>
    <row r="29" spans="1:16" ht="15" customHeight="1" thickBot="1">
      <c r="A29" s="84"/>
      <c r="B29" s="63">
        <v>0.003</v>
      </c>
      <c r="C29" s="63">
        <v>0.011</v>
      </c>
      <c r="D29" s="63">
        <v>0.0075</v>
      </c>
      <c r="E29" s="64">
        <v>0.021</v>
      </c>
      <c r="F29" s="65">
        <v>0.0031</v>
      </c>
      <c r="G29" s="65">
        <v>0.014</v>
      </c>
      <c r="H29" s="65">
        <v>0.0115</v>
      </c>
      <c r="I29" s="65">
        <v>0.0075</v>
      </c>
      <c r="J29" s="106">
        <v>0.0076</v>
      </c>
      <c r="K29" s="106">
        <v>0.018</v>
      </c>
      <c r="L29" s="41"/>
      <c r="M29" s="42"/>
      <c r="N29" s="44"/>
      <c r="O29" s="44"/>
      <c r="P29" s="44"/>
    </row>
    <row r="30" spans="1:15" ht="24.75" customHeight="1" thickBot="1">
      <c r="A30" s="176" t="s">
        <v>63</v>
      </c>
      <c r="B30" s="177"/>
      <c r="C30" s="177"/>
      <c r="D30" s="177"/>
      <c r="E30" s="177"/>
      <c r="F30" s="177"/>
      <c r="G30" s="177"/>
      <c r="H30" s="177"/>
      <c r="I30" s="178"/>
      <c r="J30" s="41"/>
      <c r="K30" s="41"/>
      <c r="L30" s="42"/>
      <c r="M30" s="43"/>
      <c r="N30" s="43"/>
      <c r="O30" s="76"/>
    </row>
    <row r="31" spans="1:9" ht="12.75" customHeight="1">
      <c r="A31" s="179" t="s">
        <v>64</v>
      </c>
      <c r="B31" s="180"/>
      <c r="C31" s="180"/>
      <c r="D31" s="180"/>
      <c r="E31" s="180"/>
      <c r="F31" s="180"/>
      <c r="G31" s="180"/>
      <c r="H31" s="180"/>
      <c r="I31" s="181"/>
    </row>
    <row r="32" spans="1:9" ht="13.5" customHeight="1" thickBot="1">
      <c r="A32" s="182"/>
      <c r="B32" s="183"/>
      <c r="C32" s="183"/>
      <c r="D32" s="183"/>
      <c r="E32" s="183"/>
      <c r="F32" s="183"/>
      <c r="G32" s="183"/>
      <c r="H32" s="183"/>
      <c r="I32" s="184"/>
    </row>
    <row r="33" spans="1:9" ht="12.75" customHeight="1">
      <c r="A33" s="179" t="s">
        <v>65</v>
      </c>
      <c r="B33" s="180"/>
      <c r="C33" s="180"/>
      <c r="D33" s="180"/>
      <c r="E33" s="180"/>
      <c r="F33" s="180"/>
      <c r="G33" s="180"/>
      <c r="H33" s="180"/>
      <c r="I33" s="181"/>
    </row>
    <row r="34" spans="1:9" ht="12" customHeight="1" thickBot="1">
      <c r="A34" s="182"/>
      <c r="B34" s="183"/>
      <c r="C34" s="183"/>
      <c r="D34" s="183"/>
      <c r="E34" s="183"/>
      <c r="F34" s="183"/>
      <c r="G34" s="183"/>
      <c r="H34" s="183"/>
      <c r="I34" s="184"/>
    </row>
    <row r="35" spans="1:9" ht="12.75" customHeight="1">
      <c r="A35" s="155" t="s">
        <v>66</v>
      </c>
      <c r="B35" s="156"/>
      <c r="C35" s="156"/>
      <c r="D35" s="156"/>
      <c r="E35" s="156"/>
      <c r="F35" s="156"/>
      <c r="G35" s="156"/>
      <c r="H35" s="156"/>
      <c r="I35" s="157"/>
    </row>
    <row r="36" spans="1:9" ht="3" customHeight="1" thickBot="1">
      <c r="A36" s="158"/>
      <c r="B36" s="159"/>
      <c r="C36" s="159"/>
      <c r="D36" s="159"/>
      <c r="E36" s="159"/>
      <c r="F36" s="159"/>
      <c r="G36" s="159"/>
      <c r="H36" s="159"/>
      <c r="I36" s="160"/>
    </row>
    <row r="37" spans="1:9" ht="15.75" customHeight="1" thickBot="1">
      <c r="A37" s="152" t="s">
        <v>67</v>
      </c>
      <c r="B37" s="153"/>
      <c r="C37" s="153"/>
      <c r="D37" s="153"/>
      <c r="E37" s="153"/>
      <c r="F37" s="153"/>
      <c r="G37" s="153"/>
      <c r="H37" s="153"/>
      <c r="I37" s="154"/>
    </row>
    <row r="38" spans="1:9" ht="15" customHeight="1" thickBot="1">
      <c r="A38" s="152" t="s">
        <v>68</v>
      </c>
      <c r="B38" s="153"/>
      <c r="C38" s="153"/>
      <c r="D38" s="153"/>
      <c r="E38" s="153"/>
      <c r="F38" s="153"/>
      <c r="G38" s="153"/>
      <c r="H38" s="153"/>
      <c r="I38" s="154"/>
    </row>
    <row r="39" spans="1:9" ht="15.75" customHeight="1" thickBot="1">
      <c r="A39" s="152" t="s">
        <v>69</v>
      </c>
      <c r="B39" s="153"/>
      <c r="C39" s="153"/>
      <c r="D39" s="153"/>
      <c r="E39" s="153"/>
      <c r="F39" s="153"/>
      <c r="G39" s="153"/>
      <c r="H39" s="153"/>
      <c r="I39" s="154"/>
    </row>
    <row r="40" spans="1:9" ht="15.75" customHeight="1" thickBot="1">
      <c r="A40" s="152" t="s">
        <v>70</v>
      </c>
      <c r="B40" s="153"/>
      <c r="C40" s="153"/>
      <c r="D40" s="153"/>
      <c r="E40" s="153"/>
      <c r="F40" s="153"/>
      <c r="G40" s="153"/>
      <c r="H40" s="153"/>
      <c r="I40" s="154"/>
    </row>
  </sheetData>
  <sheetProtection password="CAAF" sheet="1" formatCells="0" formatColumns="0" formatRows="0" insertColumns="0" insertRows="0" insertHyperlinks="0" deleteColumns="0" deleteRows="0" sort="0" autoFilter="0" pivotTables="0"/>
  <mergeCells count="16">
    <mergeCell ref="A40:I40"/>
    <mergeCell ref="A30:I30"/>
    <mergeCell ref="A33:I34"/>
    <mergeCell ref="A31:I32"/>
    <mergeCell ref="A35:I36"/>
    <mergeCell ref="A39:I39"/>
    <mergeCell ref="A38:I38"/>
    <mergeCell ref="A37:I37"/>
    <mergeCell ref="A1:I2"/>
    <mergeCell ref="B4:D4"/>
    <mergeCell ref="E4:G4"/>
    <mergeCell ref="A3:I3"/>
    <mergeCell ref="B23:G23"/>
    <mergeCell ref="A11:I11"/>
    <mergeCell ref="A4:A5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 customHeight="1">
      <c r="A1" s="185" t="s">
        <v>71</v>
      </c>
      <c r="B1" s="186"/>
      <c r="C1" s="186"/>
      <c r="D1" s="186"/>
      <c r="E1" s="186"/>
      <c r="F1" s="187"/>
      <c r="G1" s="1"/>
    </row>
    <row r="2" spans="1:7" ht="27.75" customHeight="1">
      <c r="A2" s="188"/>
      <c r="B2" s="189"/>
      <c r="C2" s="189"/>
      <c r="D2" s="189"/>
      <c r="E2" s="189"/>
      <c r="F2" s="190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91" t="s">
        <v>72</v>
      </c>
      <c r="B4" s="191"/>
      <c r="C4" s="191"/>
      <c r="D4" s="191"/>
      <c r="E4" s="191"/>
      <c r="F4" s="191"/>
      <c r="G4" s="1"/>
    </row>
    <row r="5" spans="1:7" ht="31.5" customHeight="1">
      <c r="A5" s="192" t="s">
        <v>73</v>
      </c>
      <c r="B5" s="27" t="s">
        <v>79</v>
      </c>
      <c r="C5" s="27" t="s">
        <v>80</v>
      </c>
      <c r="D5" s="27" t="s">
        <v>81</v>
      </c>
      <c r="E5" s="27" t="s">
        <v>56</v>
      </c>
      <c r="F5" s="28" t="s">
        <v>82</v>
      </c>
      <c r="G5" s="20"/>
    </row>
    <row r="6" spans="1:7" ht="21.75" customHeight="1">
      <c r="A6" s="48" t="s">
        <v>74</v>
      </c>
      <c r="B6" s="59">
        <v>8831</v>
      </c>
      <c r="C6" s="59">
        <v>2638</v>
      </c>
      <c r="D6" s="59">
        <v>12536</v>
      </c>
      <c r="E6" s="59">
        <f>SUM(B6:D6)</f>
        <v>24005</v>
      </c>
      <c r="F6" s="29">
        <f>E6/$E$10*100</f>
        <v>7.559463263937219</v>
      </c>
      <c r="G6" s="20"/>
    </row>
    <row r="7" spans="1:7" ht="18.75" customHeight="1">
      <c r="A7" s="3" t="s">
        <v>75</v>
      </c>
      <c r="B7" s="60">
        <v>39488</v>
      </c>
      <c r="C7" s="60">
        <v>12593</v>
      </c>
      <c r="D7" s="60">
        <v>44597</v>
      </c>
      <c r="E7" s="60">
        <f>SUM(B7:D7)</f>
        <v>96678</v>
      </c>
      <c r="F7" s="30">
        <f>E7/$E$10*100</f>
        <v>30.445065171044465</v>
      </c>
      <c r="G7" s="20"/>
    </row>
    <row r="8" spans="1:7" ht="18" customHeight="1">
      <c r="A8" s="48" t="s">
        <v>76</v>
      </c>
      <c r="B8" s="59">
        <v>27361</v>
      </c>
      <c r="C8" s="59">
        <v>19697</v>
      </c>
      <c r="D8" s="59">
        <v>147689</v>
      </c>
      <c r="E8" s="59">
        <f>SUM(B8:D8)</f>
        <v>194747</v>
      </c>
      <c r="F8" s="29">
        <f>E8/$E$10*100</f>
        <v>61.32817297487947</v>
      </c>
      <c r="G8" s="20"/>
    </row>
    <row r="9" spans="1:7" ht="19.5" customHeight="1">
      <c r="A9" s="3" t="s">
        <v>77</v>
      </c>
      <c r="B9" s="60">
        <v>88</v>
      </c>
      <c r="C9" s="60">
        <v>51</v>
      </c>
      <c r="D9" s="60">
        <v>1980</v>
      </c>
      <c r="E9" s="60">
        <f>SUM(B9:D9)</f>
        <v>2119</v>
      </c>
      <c r="F9" s="30">
        <f>E9/$E$10*100</f>
        <v>0.6672985901388446</v>
      </c>
      <c r="G9" s="20"/>
    </row>
    <row r="10" spans="1:7" ht="22.5" customHeight="1" thickBot="1">
      <c r="A10" s="108" t="s">
        <v>56</v>
      </c>
      <c r="B10" s="69">
        <f>SUM(B6:B9)</f>
        <v>75768</v>
      </c>
      <c r="C10" s="69">
        <f>SUM(C6:C9)</f>
        <v>34979</v>
      </c>
      <c r="D10" s="69">
        <f>SUM(D6:D9)</f>
        <v>206802</v>
      </c>
      <c r="E10" s="69">
        <f>SUM(E6:E9)</f>
        <v>317549</v>
      </c>
      <c r="F10" s="70">
        <f>SUM(F6:F9)</f>
        <v>100</v>
      </c>
      <c r="G10" s="20"/>
    </row>
    <row r="11" spans="2:7" ht="12.75">
      <c r="B11" s="20"/>
      <c r="C11" s="20"/>
      <c r="D11" s="20"/>
      <c r="E11" s="20"/>
      <c r="F11" s="20"/>
      <c r="G11" s="20"/>
    </row>
    <row r="12" spans="1:7" ht="15">
      <c r="A12" s="161" t="s">
        <v>78</v>
      </c>
      <c r="B12" s="161"/>
      <c r="C12" s="161"/>
      <c r="D12" s="161"/>
      <c r="E12" s="161"/>
      <c r="F12" s="161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AAF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93" t="s">
        <v>83</v>
      </c>
      <c r="B1" s="164"/>
      <c r="C1" s="164"/>
      <c r="D1" s="164"/>
      <c r="E1" s="164"/>
      <c r="F1" s="164"/>
    </row>
    <row r="2" spans="1:6" ht="12.75" customHeight="1">
      <c r="A2" s="193"/>
      <c r="B2" s="164"/>
      <c r="C2" s="164"/>
      <c r="D2" s="164"/>
      <c r="E2" s="164"/>
      <c r="F2" s="164"/>
    </row>
    <row r="3" spans="1:6" ht="15" customHeight="1">
      <c r="A3" s="193"/>
      <c r="B3" s="164"/>
      <c r="C3" s="164"/>
      <c r="D3" s="164"/>
      <c r="E3" s="164"/>
      <c r="F3" s="164"/>
    </row>
    <row r="4" ht="15.75" thickBot="1"/>
    <row r="5" spans="2:5" ht="15.75" thickBot="1">
      <c r="B5" s="94" t="s">
        <v>84</v>
      </c>
      <c r="C5" s="95"/>
      <c r="D5" s="95"/>
      <c r="E5" s="95"/>
    </row>
    <row r="6" spans="2:5" ht="35.25" customHeight="1" thickBot="1">
      <c r="B6" s="162" t="s">
        <v>92</v>
      </c>
      <c r="C6" s="194" t="s">
        <v>85</v>
      </c>
      <c r="D6" s="194" t="s">
        <v>82</v>
      </c>
      <c r="E6" s="194" t="s">
        <v>86</v>
      </c>
    </row>
    <row r="7" spans="2:5" ht="15.75" thickBot="1">
      <c r="B7" s="163"/>
      <c r="C7" s="92"/>
      <c r="D7" s="92"/>
      <c r="E7" s="92"/>
    </row>
    <row r="8" spans="2:9" ht="18.75" thickBot="1">
      <c r="B8" s="195" t="s">
        <v>87</v>
      </c>
      <c r="C8" s="86">
        <v>2440</v>
      </c>
      <c r="D8" s="87">
        <f>C8/$C$11</f>
        <v>0.16019959293546057</v>
      </c>
      <c r="E8" s="88">
        <v>11655</v>
      </c>
      <c r="G8" s="96"/>
      <c r="H8" s="96"/>
      <c r="I8" s="97"/>
    </row>
    <row r="9" spans="2:9" ht="18.75" thickBot="1">
      <c r="B9" s="195" t="s">
        <v>88</v>
      </c>
      <c r="C9" s="86">
        <v>3493</v>
      </c>
      <c r="D9" s="87">
        <f>C9/$C$11</f>
        <v>0.22933490906703433</v>
      </c>
      <c r="E9" s="88">
        <v>11410</v>
      </c>
      <c r="G9" s="96"/>
      <c r="H9" s="96"/>
      <c r="I9" s="97"/>
    </row>
    <row r="10" spans="2:9" ht="18.75" thickBot="1">
      <c r="B10" s="195" t="s">
        <v>89</v>
      </c>
      <c r="C10" s="86">
        <v>9298</v>
      </c>
      <c r="D10" s="87">
        <f>C10/$C$11</f>
        <v>0.610465497997505</v>
      </c>
      <c r="E10" s="88">
        <v>11097</v>
      </c>
      <c r="G10" s="96"/>
      <c r="H10" s="96"/>
      <c r="I10" s="97"/>
    </row>
    <row r="11" spans="2:8" ht="18.75" thickBot="1">
      <c r="B11" s="196" t="s">
        <v>56</v>
      </c>
      <c r="C11" s="89">
        <f>SUM(C8:C10)</f>
        <v>15231</v>
      </c>
      <c r="D11" s="90">
        <f>SUM(D8:D10)</f>
        <v>1</v>
      </c>
      <c r="E11" s="91" t="s">
        <v>23</v>
      </c>
      <c r="G11" s="96"/>
      <c r="H11" s="96"/>
    </row>
    <row r="12" spans="2:8" ht="15.75" thickBot="1">
      <c r="B12" s="94" t="s">
        <v>90</v>
      </c>
      <c r="C12" s="92"/>
      <c r="D12" s="92"/>
      <c r="E12" s="92"/>
      <c r="G12" s="96"/>
      <c r="H12" s="96"/>
    </row>
    <row r="13" spans="2:8" ht="35.25" customHeight="1" thickBot="1">
      <c r="B13" s="162" t="s">
        <v>91</v>
      </c>
      <c r="C13" s="194" t="s">
        <v>85</v>
      </c>
      <c r="D13" s="194" t="s">
        <v>82</v>
      </c>
      <c r="E13" s="194" t="s">
        <v>86</v>
      </c>
      <c r="G13" s="96"/>
      <c r="H13" s="96"/>
    </row>
    <row r="14" spans="2:8" ht="15.75" thickBot="1">
      <c r="B14" s="163"/>
      <c r="C14" s="92"/>
      <c r="D14" s="92"/>
      <c r="E14" s="92"/>
      <c r="G14" s="96"/>
      <c r="H14" s="96"/>
    </row>
    <row r="15" spans="2:9" ht="18.75" thickBot="1">
      <c r="B15" s="195" t="s">
        <v>87</v>
      </c>
      <c r="C15" s="86">
        <v>537</v>
      </c>
      <c r="D15" s="87">
        <f>C15/$C$18</f>
        <v>0.08870168483647176</v>
      </c>
      <c r="E15" s="88">
        <v>10056</v>
      </c>
      <c r="G15" s="96"/>
      <c r="H15" s="96"/>
      <c r="I15" s="97"/>
    </row>
    <row r="16" spans="2:9" ht="18.75" thickBot="1">
      <c r="B16" s="195" t="s">
        <v>88</v>
      </c>
      <c r="C16" s="86">
        <v>1212</v>
      </c>
      <c r="D16" s="87">
        <f>C16/$C$18</f>
        <v>0.2001982160555005</v>
      </c>
      <c r="E16" s="88">
        <v>9497</v>
      </c>
      <c r="G16" s="96"/>
      <c r="H16" s="96"/>
      <c r="I16" s="97"/>
    </row>
    <row r="17" spans="2:9" ht="18.75" thickBot="1">
      <c r="B17" s="195" t="s">
        <v>89</v>
      </c>
      <c r="C17" s="86">
        <v>4305</v>
      </c>
      <c r="D17" s="87">
        <f>C17/$C$18</f>
        <v>0.7111000991080277</v>
      </c>
      <c r="E17" s="88">
        <v>8935</v>
      </c>
      <c r="G17" s="96"/>
      <c r="H17" s="96"/>
      <c r="I17" s="97"/>
    </row>
    <row r="18" spans="2:8" ht="18.75" thickBot="1">
      <c r="B18" s="196" t="s">
        <v>56</v>
      </c>
      <c r="C18" s="89">
        <f>SUM(C15:C17)</f>
        <v>6054</v>
      </c>
      <c r="D18" s="90">
        <f>SUM(D15:D17)</f>
        <v>1</v>
      </c>
      <c r="E18" s="91" t="s">
        <v>23</v>
      </c>
      <c r="G18" s="96"/>
      <c r="H18" s="96"/>
    </row>
    <row r="19" spans="2:8" ht="15.75" thickBot="1">
      <c r="B19" s="94" t="s">
        <v>90</v>
      </c>
      <c r="C19" s="92"/>
      <c r="D19" s="92"/>
      <c r="E19" s="92"/>
      <c r="G19" s="96"/>
      <c r="H19" s="96"/>
    </row>
    <row r="20" spans="2:8" ht="35.25" customHeight="1" thickBot="1">
      <c r="B20" s="162" t="s">
        <v>93</v>
      </c>
      <c r="C20" s="194" t="s">
        <v>85</v>
      </c>
      <c r="D20" s="194" t="s">
        <v>82</v>
      </c>
      <c r="E20" s="194" t="s">
        <v>86</v>
      </c>
      <c r="G20" s="96"/>
      <c r="H20" s="96"/>
    </row>
    <row r="21" spans="2:8" ht="15.75" thickBot="1">
      <c r="B21" s="163"/>
      <c r="C21" s="92"/>
      <c r="D21" s="92"/>
      <c r="E21" s="92"/>
      <c r="G21" s="96"/>
      <c r="H21" s="96"/>
    </row>
    <row r="22" spans="2:9" ht="18.75" thickBot="1">
      <c r="B22" s="195" t="s">
        <v>87</v>
      </c>
      <c r="C22" s="86">
        <v>5587</v>
      </c>
      <c r="D22" s="87">
        <f>C22/$C$25</f>
        <v>0.10412240486041224</v>
      </c>
      <c r="E22" s="88">
        <v>10595</v>
      </c>
      <c r="G22" s="96"/>
      <c r="H22" s="96"/>
      <c r="I22" s="97"/>
    </row>
    <row r="23" spans="2:9" ht="18.75" thickBot="1">
      <c r="B23" s="195" t="s">
        <v>88</v>
      </c>
      <c r="C23" s="86">
        <v>12640</v>
      </c>
      <c r="D23" s="87">
        <f>C23/$C$25</f>
        <v>0.2355659920235566</v>
      </c>
      <c r="E23" s="88">
        <v>10006</v>
      </c>
      <c r="G23" s="96"/>
      <c r="H23" s="96"/>
      <c r="I23" s="97"/>
    </row>
    <row r="24" spans="2:9" ht="18.75" thickBot="1">
      <c r="B24" s="195" t="s">
        <v>89</v>
      </c>
      <c r="C24" s="86">
        <v>35431</v>
      </c>
      <c r="D24" s="87">
        <f>C24/$C$25</f>
        <v>0.6603116031160312</v>
      </c>
      <c r="E24" s="88">
        <v>9419</v>
      </c>
      <c r="G24" s="96"/>
      <c r="H24" s="96"/>
      <c r="I24" s="97"/>
    </row>
    <row r="25" spans="2:8" ht="18.75" thickBot="1">
      <c r="B25" s="196" t="s">
        <v>56</v>
      </c>
      <c r="C25" s="89">
        <f>SUM(C22:C24)</f>
        <v>53658</v>
      </c>
      <c r="D25" s="90">
        <f>SUM(D22:D24)</f>
        <v>1</v>
      </c>
      <c r="E25" s="91" t="s">
        <v>23</v>
      </c>
      <c r="G25" s="96"/>
      <c r="H25" s="98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AAF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29.7109375" style="76" customWidth="1"/>
    <col min="2" max="2" width="12.57421875" style="76" customWidth="1"/>
    <col min="3" max="3" width="14.57421875" style="76" customWidth="1"/>
    <col min="4" max="4" width="14.140625" style="76" customWidth="1"/>
    <col min="5" max="5" width="13.421875" style="76" customWidth="1"/>
    <col min="6" max="6" width="13.00390625" style="76" customWidth="1"/>
    <col min="7" max="8" width="9.140625" style="76" customWidth="1"/>
    <col min="9" max="9" width="11.57421875" style="76" bestFit="1" customWidth="1"/>
    <col min="10" max="10" width="9.57421875" style="76" bestFit="1" customWidth="1"/>
    <col min="11" max="16384" width="9.140625" style="76" customWidth="1"/>
  </cols>
  <sheetData>
    <row r="1" spans="1:6" ht="16.5" customHeight="1">
      <c r="A1" s="165" t="s">
        <v>94</v>
      </c>
      <c r="B1" s="166"/>
      <c r="C1" s="166"/>
      <c r="D1" s="166"/>
      <c r="E1" s="166"/>
      <c r="F1" s="167"/>
    </row>
    <row r="2" spans="1:6" ht="22.5" customHeight="1" thickBot="1">
      <c r="A2" s="168"/>
      <c r="B2" s="169"/>
      <c r="C2" s="169"/>
      <c r="D2" s="169"/>
      <c r="E2" s="169"/>
      <c r="F2" s="170"/>
    </row>
    <row r="3" ht="15.75" customHeight="1" thickBot="1"/>
    <row r="4" spans="1:6" ht="35.25" customHeight="1" thickBot="1">
      <c r="A4" s="197" t="s">
        <v>95</v>
      </c>
      <c r="B4" s="198" t="s">
        <v>96</v>
      </c>
      <c r="C4" s="199" t="s">
        <v>30</v>
      </c>
      <c r="D4" s="199" t="s">
        <v>31</v>
      </c>
      <c r="E4" s="199" t="s">
        <v>32</v>
      </c>
      <c r="F4" s="199" t="s">
        <v>56</v>
      </c>
    </row>
    <row r="5" spans="1:10" ht="15.75" thickBot="1">
      <c r="A5" s="99" t="s">
        <v>97</v>
      </c>
      <c r="B5" s="100">
        <v>41350</v>
      </c>
      <c r="C5" s="113">
        <v>2</v>
      </c>
      <c r="D5" s="113">
        <v>7</v>
      </c>
      <c r="E5" s="113">
        <v>119</v>
      </c>
      <c r="F5" s="92">
        <f aca="true" t="shared" si="0" ref="F5:F10">SUM(C5:E5)</f>
        <v>128</v>
      </c>
      <c r="H5" s="109"/>
      <c r="J5" s="110"/>
    </row>
    <row r="6" spans="1:10" ht="15.75" thickBot="1">
      <c r="A6" s="99" t="s">
        <v>98</v>
      </c>
      <c r="B6" s="100">
        <v>38480</v>
      </c>
      <c r="C6" s="113">
        <v>10</v>
      </c>
      <c r="D6" s="113">
        <v>1</v>
      </c>
      <c r="E6" s="113">
        <v>37</v>
      </c>
      <c r="F6" s="92">
        <f t="shared" si="0"/>
        <v>48</v>
      </c>
      <c r="H6" s="109"/>
      <c r="J6" s="110"/>
    </row>
    <row r="7" spans="1:10" ht="15.75" thickBot="1">
      <c r="A7" s="99" t="s">
        <v>99</v>
      </c>
      <c r="B7" s="100">
        <v>40116</v>
      </c>
      <c r="C7" s="113">
        <v>44</v>
      </c>
      <c r="D7" s="113">
        <v>15</v>
      </c>
      <c r="E7" s="113">
        <v>871</v>
      </c>
      <c r="F7" s="86">
        <f t="shared" si="0"/>
        <v>930</v>
      </c>
      <c r="H7" s="109"/>
      <c r="I7" s="111"/>
      <c r="J7" s="110"/>
    </row>
    <row r="8" spans="1:10" ht="15.75" thickBot="1">
      <c r="A8" s="99" t="s">
        <v>100</v>
      </c>
      <c r="B8" s="100">
        <v>50600</v>
      </c>
      <c r="C8" s="113">
        <v>2</v>
      </c>
      <c r="D8" s="113">
        <v>0</v>
      </c>
      <c r="E8" s="113">
        <v>42</v>
      </c>
      <c r="F8" s="86">
        <f>SUM(C8:E8)</f>
        <v>44</v>
      </c>
      <c r="H8" s="109"/>
      <c r="J8" s="110"/>
    </row>
    <row r="9" spans="1:10" ht="15.75" thickBot="1">
      <c r="A9" s="99" t="s">
        <v>101</v>
      </c>
      <c r="B9" s="100">
        <v>50285</v>
      </c>
      <c r="C9" s="113">
        <v>2</v>
      </c>
      <c r="D9" s="113">
        <v>1</v>
      </c>
      <c r="E9" s="113">
        <v>42</v>
      </c>
      <c r="F9" s="86">
        <f t="shared" si="0"/>
        <v>45</v>
      </c>
      <c r="H9" s="109"/>
      <c r="J9" s="110"/>
    </row>
    <row r="10" spans="1:10" ht="15.75" thickBot="1">
      <c r="A10" s="99" t="s">
        <v>102</v>
      </c>
      <c r="B10" s="100">
        <v>50160</v>
      </c>
      <c r="C10" s="113">
        <v>0</v>
      </c>
      <c r="D10" s="113">
        <v>0</v>
      </c>
      <c r="E10" s="113">
        <v>51</v>
      </c>
      <c r="F10" s="86">
        <f t="shared" si="0"/>
        <v>51</v>
      </c>
      <c r="H10" s="109"/>
      <c r="J10" s="110"/>
    </row>
    <row r="11" spans="1:6" ht="15.75" thickBot="1">
      <c r="A11" s="93" t="s">
        <v>103</v>
      </c>
      <c r="B11" s="101"/>
      <c r="C11" s="91">
        <f>SUM(C5:C10)</f>
        <v>60</v>
      </c>
      <c r="D11" s="91">
        <f>SUM(D5:D10)</f>
        <v>24</v>
      </c>
      <c r="E11" s="89">
        <f>SUM(E5:E10)</f>
        <v>1162</v>
      </c>
      <c r="F11" s="89">
        <f>SUM(F5:F10)</f>
        <v>1246</v>
      </c>
    </row>
    <row r="12" spans="1:6" ht="12.75" customHeight="1">
      <c r="A12" s="200" t="s">
        <v>104</v>
      </c>
      <c r="B12" s="200"/>
      <c r="C12" s="200"/>
      <c r="D12" s="200"/>
      <c r="E12" s="200"/>
      <c r="F12" s="200"/>
    </row>
    <row r="13" spans="1:6" ht="12.75" customHeight="1">
      <c r="A13" s="201"/>
      <c r="B13" s="201"/>
      <c r="C13" s="201"/>
      <c r="D13" s="201"/>
      <c r="E13" s="201"/>
      <c r="F13" s="201"/>
    </row>
    <row r="14" spans="1:6" ht="12.75" customHeight="1">
      <c r="A14" s="201"/>
      <c r="B14" s="201"/>
      <c r="C14" s="201"/>
      <c r="D14" s="201"/>
      <c r="E14" s="201"/>
      <c r="F14" s="201"/>
    </row>
    <row r="15" spans="1:6" ht="21" customHeight="1">
      <c r="A15" s="201"/>
      <c r="B15" s="201"/>
      <c r="C15" s="201"/>
      <c r="D15" s="201"/>
      <c r="E15" s="201"/>
      <c r="F15" s="201"/>
    </row>
  </sheetData>
  <sheetProtection password="CAAF" sheet="1" formatCells="0" formatColumns="0" formatRows="0" insertColumns="0" insertRows="0" insertHyperlinks="0" deleteColumns="0" deleteRows="0" sort="0" autoFilter="0" pivotTables="0"/>
  <mergeCells count="2">
    <mergeCell ref="A1:F2"/>
    <mergeCell ref="A12:F1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Sadet Jusufi</cp:lastModifiedBy>
  <cp:lastPrinted>2019-06-07T09:46:24Z</cp:lastPrinted>
  <dcterms:created xsi:type="dcterms:W3CDTF">2013-03-22T11:33:30Z</dcterms:created>
  <dcterms:modified xsi:type="dcterms:W3CDTF">2019-06-10T12:27:22Z</dcterms:modified>
  <cp:category/>
  <cp:version/>
  <cp:contentType/>
  <cp:contentStatus/>
</cp:coreProperties>
</file>