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45" windowWidth="8535" windowHeight="1170" activeTab="0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<sst xmlns="http://schemas.openxmlformats.org/spreadsheetml/2006/main" count="143" uniqueCount="107">
  <si>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</si>
  <si>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</si>
  <si>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</si>
  <si>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</si>
  <si>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</si>
  <si>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</si>
  <si>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</si>
  <si>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</si>
  <si>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</si>
  <si>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</si>
  <si>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</si>
  <si>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</si>
  <si>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</si>
  <si>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</si>
  <si>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</si>
  <si>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</si>
  <si>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</si>
  <si>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</si>
  <si>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</si>
  <si>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</si>
  <si>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</si>
  <si>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</si>
  <si>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</si>
  <si>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</si>
  <si>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</si>
  <si>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</si>
  <si>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</si>
  <si>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</si>
  <si>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</si>
  <si>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</si>
  <si>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</si>
  <si>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</si>
  <si>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</si>
  <si>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</si>
  <si>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</si>
  <si>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</si>
  <si>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</si>
  <si>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</si>
  <si>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</si>
  <si>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</si>
  <si>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</si>
  <si>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</si>
  <si>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</si>
  <si>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</si>
  <si>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</si>
  <si>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</si>
  <si>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</si>
  <si>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</si>
  <si>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</si>
  <si>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</si>
  <si>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</si>
  <si>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</si>
  <si>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</si>
  <si>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</si>
  <si>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</si>
  <si>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</si>
  <si>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</si>
  <si>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</si>
  <si>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</si>
  <si>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</si>
  <si>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</si>
  <si>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</si>
  <si>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</si>
  <si>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</si>
  <si>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</si>
  <si>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</si>
  <si>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</si>
  <si>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</si>
  <si>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</si>
  <si>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</si>
  <si>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</si>
  <si>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</si>
  <si>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</si>
  <si>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</si>
  <si>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</si>
  <si>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</si>
  <si>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</si>
  <si>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</si>
  <si>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</si>
  <si>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</si>
  <si>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</si>
  <si>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</si>
  <si>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</si>
  <si>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</si>
  <si>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</si>
  <si>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Пензиите остварени до 31.12.2018 година, од 1-ви јануари 2019 година се усогласуваат за 0,70%</t>
  </si>
  <si>
    <t>Остварено право од 01.01.2019</t>
  </si>
  <si>
    <t>Пензиите остварени до 30.06.2019 година, од 1-ви јули 2019 година се усогласуваат за 0,40%</t>
  </si>
  <si>
    <t>I-2019</t>
  </si>
  <si>
    <t>VI-2019</t>
  </si>
  <si>
    <t>До мининимална пен. ( 8.971,00)</t>
  </si>
  <si>
    <t>Минимални (Од 8.971,00-11.141,00)</t>
  </si>
  <si>
    <t>Над мин. (11,141,00- 38,634,00)</t>
  </si>
  <si>
    <t>Макс. (38,634,00-51,803,00)</t>
  </si>
  <si>
    <t xml:space="preserve">   Податоци за состојбата на бројот на корисниците на пензија за септември 2019 година</t>
  </si>
  <si>
    <t xml:space="preserve">       Состојба на корисниците на пензија од исплатена пензија, по вид, по стекнато право и просечна пензија за септември 2019 година</t>
  </si>
  <si>
    <t>септември 2019г.</t>
  </si>
  <si>
    <t>Вкупен просек на исплатена пензија за месец септември 2019 година</t>
  </si>
  <si>
    <t>Структура на пензионери по износ на пензија за септември 2019 година</t>
  </si>
  <si>
    <t>Состојба на новите и починатите корисници и процентот на усогласување на пензиите за септември 2019 година</t>
  </si>
  <si>
    <t xml:space="preserve">                 Нови и починати корисници на пензија, разлика и нови минимални пензии за септември 2019 година</t>
  </si>
  <si>
    <t xml:space="preserve">                   Графикон. 2.          Нови и починати  пензионери по вид на пензија за септември 2019 г.</t>
  </si>
  <si>
    <t>Состојба на корисниците на пензија во споредба со минималната и максималната пензија за септември 2019 година</t>
  </si>
  <si>
    <t>Состојба на корисници на пензија во споредба со мин. и макс.пензија за септември 2019 г.</t>
  </si>
  <si>
    <t xml:space="preserve">                 Графикон 3.  Структура на пензионери по износ на пензија за септември 2019 г.</t>
  </si>
  <si>
    <t>Број на корисници на најниските пензии по групи на износи за месец септември 2019 година</t>
  </si>
  <si>
    <t>Број на корисници на највисок износ на пензија по вид за месец септември 2019 година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</si>
</sst>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септември 2019 година</a:t>
            </a:r>
          </a:p>
        </c:rich>
      </c:tx>
      <c:layout>
        <c:manualLayout>
          <c:xMode val="factor"/>
          <c:yMode val="factor"/>
          <c:x val="0.004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СЕПТЕМВРИ 2019  ГОДИНА</a:t>
            </a:r>
          </a:p>
        </c:rich>
      </c:tx>
      <c:layout>
        <c:manualLayout>
          <c:xMode val="factor"/>
          <c:yMode val="factor"/>
          <c:x val="0.103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септември 2019</a:t>
            </a:r>
          </a:p>
        </c:rich>
      </c:tx>
      <c:layout>
        <c:manualLayout>
          <c:xMode val="factor"/>
          <c:yMode val="factor"/>
          <c:x val="0.049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7" t="s">
        <v>94</v>
      </c>
      <c r="B1" s="138"/>
      <c r="C1" s="138"/>
      <c r="D1" s="138"/>
      <c r="E1" s="139"/>
    </row>
    <row r="2" spans="1:5" ht="26.25" customHeight="1">
      <c r="A2" s="140"/>
      <c r="B2" s="141"/>
      <c r="C2" s="141"/>
      <c r="D2" s="141"/>
      <c r="E2" s="142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5" t="s">
        <v>95</v>
      </c>
      <c r="B4" s="145"/>
      <c r="C4" s="145"/>
      <c r="D4" s="145"/>
      <c r="E4" s="145"/>
      <c r="G4" s="54"/>
    </row>
    <row r="5" spans="1:5" ht="23.25" customHeight="1">
      <c r="A5" s="55" t="s">
        <v>96</v>
      </c>
      <c r="B5" s="146" t="s">
        <v>19</v>
      </c>
      <c r="C5" s="146" t="s">
        <v>20</v>
      </c>
      <c r="D5" s="146" t="s">
        <v>21</v>
      </c>
      <c r="E5" s="143" t="s">
        <v>22</v>
      </c>
    </row>
    <row r="6" spans="1:5" ht="47.25" customHeight="1">
      <c r="A6" s="3" t="s">
        <v>2</v>
      </c>
      <c r="B6" s="147"/>
      <c r="C6" s="147"/>
      <c r="D6" s="147"/>
      <c r="E6" s="144"/>
    </row>
    <row r="7" spans="1:12" ht="15.75" customHeight="1">
      <c r="A7" s="48" t="s">
        <v>3</v>
      </c>
      <c r="B7" s="52">
        <v>75192</v>
      </c>
      <c r="C7" s="52">
        <v>704</v>
      </c>
      <c r="D7" s="33">
        <v>128</v>
      </c>
      <c r="E7" s="57">
        <f>SUM(B7:D7)</f>
        <v>76024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34594</v>
      </c>
      <c r="C8" s="15">
        <v>162</v>
      </c>
      <c r="D8" s="15">
        <v>0</v>
      </c>
      <c r="E8" s="58">
        <f>SUM(B8:D8)</f>
        <v>34756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210428</v>
      </c>
      <c r="C9" s="40">
        <v>329</v>
      </c>
      <c r="D9" s="33">
        <v>34</v>
      </c>
      <c r="E9" s="57">
        <f>SUM(B9:D9)</f>
        <v>210791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320214</v>
      </c>
      <c r="C10" s="56">
        <f>SUM(C7:C9)</f>
        <v>1195</v>
      </c>
      <c r="D10" s="56">
        <f>SUM(D7:D9)</f>
        <v>162</v>
      </c>
      <c r="E10" s="59">
        <f>SUM(B10:D10)</f>
        <v>321571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26" t="s">
        <v>43</v>
      </c>
      <c r="C12" s="127"/>
      <c r="D12" s="128"/>
      <c r="E12" s="16"/>
      <c r="H12" s="73"/>
      <c r="I12" s="74"/>
      <c r="L12" s="76"/>
    </row>
    <row r="13" spans="1:8" ht="17.25" customHeight="1">
      <c r="A13" s="48" t="s">
        <v>3</v>
      </c>
      <c r="B13" s="129">
        <v>11648</v>
      </c>
      <c r="C13" s="130"/>
      <c r="D13" s="131"/>
      <c r="E13" s="16"/>
      <c r="G13" s="73"/>
      <c r="H13" s="74"/>
    </row>
    <row r="14" spans="1:8" ht="16.5" customHeight="1">
      <c r="A14" s="3" t="s">
        <v>4</v>
      </c>
      <c r="B14" s="123">
        <v>13178</v>
      </c>
      <c r="C14" s="124"/>
      <c r="D14" s="125"/>
      <c r="E14" s="16"/>
      <c r="G14" s="74"/>
      <c r="H14" s="53"/>
    </row>
    <row r="15" spans="1:11" ht="17.25" customHeight="1">
      <c r="A15" s="48" t="s">
        <v>47</v>
      </c>
      <c r="B15" s="129">
        <v>15849</v>
      </c>
      <c r="C15" s="130"/>
      <c r="D15" s="131"/>
      <c r="E15" s="17"/>
      <c r="G15" s="53"/>
      <c r="H15" s="75"/>
      <c r="K15" s="76"/>
    </row>
    <row r="16" spans="1:11" ht="16.5" customHeight="1">
      <c r="A16" s="69" t="s">
        <v>48</v>
      </c>
      <c r="B16" s="123">
        <v>7237</v>
      </c>
      <c r="C16" s="124"/>
      <c r="D16" s="125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29">
        <v>21958</v>
      </c>
      <c r="C17" s="130"/>
      <c r="D17" s="131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32">
        <v>14598</v>
      </c>
      <c r="C18" s="133"/>
      <c r="D18" s="134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48" t="s">
        <v>97</v>
      </c>
      <c r="B20" s="148"/>
      <c r="C20" s="148"/>
      <c r="D20" s="148"/>
      <c r="E20" s="148"/>
      <c r="F20" s="84">
        <v>14598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1"/>
      <c r="K21" s="76"/>
    </row>
    <row r="22" spans="1:12" ht="15">
      <c r="A22" s="5" t="s">
        <v>68</v>
      </c>
      <c r="B22" s="136" t="s">
        <v>98</v>
      </c>
      <c r="C22" s="136"/>
      <c r="D22" s="136"/>
      <c r="E22" s="136"/>
      <c r="F22" s="136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75192</v>
      </c>
      <c r="E26" s="7">
        <f aca="true" t="shared" si="0" ref="E26:E31">D26*100/$D$31</f>
        <v>23.382705530038468</v>
      </c>
      <c r="F26" s="4"/>
      <c r="G26" s="4"/>
      <c r="H26" s="53"/>
    </row>
    <row r="27" spans="1:10" ht="15">
      <c r="A27" s="4"/>
      <c r="C27" s="6" t="s">
        <v>4</v>
      </c>
      <c r="D27" s="81">
        <f>B8</f>
        <v>34594</v>
      </c>
      <c r="E27" s="7">
        <f t="shared" si="0"/>
        <v>10.757810872249053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210428</v>
      </c>
      <c r="E28" s="7">
        <f t="shared" si="0"/>
        <v>65.43749280874208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1195</v>
      </c>
      <c r="E29" s="7">
        <f t="shared" si="0"/>
        <v>0.3716131118788697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162</v>
      </c>
      <c r="E30" s="7">
        <f t="shared" si="0"/>
        <v>0.05037767709152877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321571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5"/>
      <c r="B36" s="135"/>
      <c r="C36" s="135"/>
      <c r="D36" s="135"/>
      <c r="E36" s="135"/>
      <c r="F36" s="135"/>
      <c r="G36" s="135"/>
    </row>
  </sheetData>
  <sheetProtection password="CB24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7" t="s">
        <v>99</v>
      </c>
      <c r="B1" s="138"/>
      <c r="C1" s="138"/>
      <c r="D1" s="138"/>
      <c r="E1" s="138"/>
      <c r="F1" s="138"/>
      <c r="G1" s="138"/>
      <c r="H1" s="138"/>
      <c r="I1" s="139"/>
      <c r="J1" s="2"/>
      <c r="K1" s="2"/>
    </row>
    <row r="2" spans="1:11" ht="11.25" customHeight="1">
      <c r="A2" s="140"/>
      <c r="B2" s="141"/>
      <c r="C2" s="141"/>
      <c r="D2" s="141"/>
      <c r="E2" s="141"/>
      <c r="F2" s="141"/>
      <c r="G2" s="141"/>
      <c r="H2" s="141"/>
      <c r="I2" s="142"/>
      <c r="J2" s="2"/>
      <c r="K2" s="2"/>
    </row>
    <row r="3" spans="1:11" ht="20.25" customHeight="1" thickBot="1">
      <c r="A3" s="170" t="s">
        <v>100</v>
      </c>
      <c r="B3" s="170"/>
      <c r="C3" s="170"/>
      <c r="D3" s="170"/>
      <c r="E3" s="170"/>
      <c r="F3" s="170"/>
      <c r="G3" s="170"/>
      <c r="H3" s="170"/>
      <c r="I3" s="170"/>
      <c r="J3" s="10"/>
      <c r="K3" s="10"/>
    </row>
    <row r="4" spans="1:11" ht="19.5" customHeight="1">
      <c r="A4" s="175" t="s">
        <v>28</v>
      </c>
      <c r="B4" s="167" t="s">
        <v>27</v>
      </c>
      <c r="C4" s="168"/>
      <c r="D4" s="169"/>
      <c r="E4" s="167" t="s">
        <v>50</v>
      </c>
      <c r="F4" s="168"/>
      <c r="G4" s="169"/>
      <c r="H4" s="110" t="s">
        <v>12</v>
      </c>
      <c r="I4" s="177" t="s">
        <v>51</v>
      </c>
      <c r="J4" s="2"/>
      <c r="K4" s="2"/>
    </row>
    <row r="5" spans="1:9" ht="30" customHeight="1">
      <c r="A5" s="176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78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321</v>
      </c>
      <c r="C7" s="33">
        <v>24</v>
      </c>
      <c r="D7" s="40">
        <f>SUM(B7:C7)</f>
        <v>345</v>
      </c>
      <c r="E7" s="33">
        <v>343</v>
      </c>
      <c r="F7" s="9">
        <v>11</v>
      </c>
      <c r="G7" s="33">
        <f>E7+F7</f>
        <v>354</v>
      </c>
      <c r="H7" s="37">
        <f>D7-G7</f>
        <v>-9</v>
      </c>
      <c r="I7" s="31">
        <v>179</v>
      </c>
    </row>
    <row r="8" spans="1:9" ht="15.75" customHeight="1">
      <c r="A8" s="3" t="s">
        <v>10</v>
      </c>
      <c r="B8" s="15">
        <v>49</v>
      </c>
      <c r="C8" s="15">
        <v>33</v>
      </c>
      <c r="D8" s="25">
        <f>SUM(B8:C8)</f>
        <v>82</v>
      </c>
      <c r="E8" s="25">
        <v>126</v>
      </c>
      <c r="F8" s="25">
        <v>57</v>
      </c>
      <c r="G8" s="77">
        <f>E8+F8</f>
        <v>183</v>
      </c>
      <c r="H8" s="26">
        <f>D8-G8</f>
        <v>-101</v>
      </c>
      <c r="I8" s="32">
        <v>29</v>
      </c>
    </row>
    <row r="9" spans="1:9" ht="16.5" customHeight="1">
      <c r="A9" s="39" t="s">
        <v>11</v>
      </c>
      <c r="B9" s="33">
        <v>863</v>
      </c>
      <c r="C9" s="33">
        <v>541</v>
      </c>
      <c r="D9" s="40">
        <f>SUM(B9:C9)</f>
        <v>1404</v>
      </c>
      <c r="E9" s="9">
        <v>473</v>
      </c>
      <c r="F9" s="9">
        <v>147</v>
      </c>
      <c r="G9" s="9">
        <f>E9+F9</f>
        <v>620</v>
      </c>
      <c r="H9" s="37">
        <f>D9-G9</f>
        <v>784</v>
      </c>
      <c r="I9" s="31">
        <v>342</v>
      </c>
    </row>
    <row r="10" spans="1:9" ht="18" customHeight="1" thickBot="1">
      <c r="A10" s="34" t="s">
        <v>8</v>
      </c>
      <c r="B10" s="109">
        <f>SUM(B7:B9)</f>
        <v>1233</v>
      </c>
      <c r="C10" s="109">
        <f>SUM(C7:C9)</f>
        <v>598</v>
      </c>
      <c r="D10" s="109">
        <f>SUM(B10:C10)</f>
        <v>1831</v>
      </c>
      <c r="E10" s="109">
        <f>SUM(E7:E9)</f>
        <v>942</v>
      </c>
      <c r="F10" s="109">
        <f>SUM(F7:F9)</f>
        <v>215</v>
      </c>
      <c r="G10" s="109">
        <f>SUM(E10:F10)</f>
        <v>1157</v>
      </c>
      <c r="H10" s="116">
        <f>D10-G10</f>
        <v>674</v>
      </c>
      <c r="I10" s="87">
        <f>SUM(I7:I9)</f>
        <v>550</v>
      </c>
    </row>
    <row r="11" spans="1:9" ht="15.75" customHeight="1">
      <c r="A11" s="174" t="s">
        <v>101</v>
      </c>
      <c r="B11" s="174"/>
      <c r="C11" s="174"/>
      <c r="D11" s="174"/>
      <c r="E11" s="174"/>
      <c r="F11" s="174"/>
      <c r="G11" s="174"/>
      <c r="H11" s="174"/>
      <c r="I11" s="17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71" t="s">
        <v>26</v>
      </c>
      <c r="C23" s="172"/>
      <c r="D23" s="172"/>
      <c r="E23" s="172"/>
      <c r="F23" s="172"/>
      <c r="G23" s="173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2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2" t="s">
        <v>77</v>
      </c>
      <c r="K26" s="112" t="s">
        <v>81</v>
      </c>
      <c r="L26" s="112" t="s">
        <v>88</v>
      </c>
    </row>
    <row r="27" spans="1:12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3">
        <v>0.0082</v>
      </c>
      <c r="K27" s="113">
        <v>0.0169</v>
      </c>
      <c r="L27" s="113">
        <v>0.007</v>
      </c>
    </row>
    <row r="28" spans="1:12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4" t="s">
        <v>78</v>
      </c>
      <c r="K28" s="114" t="s">
        <v>84</v>
      </c>
      <c r="L28" s="114" t="s">
        <v>89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5">
        <v>0.0076</v>
      </c>
      <c r="K29" s="115">
        <v>0.018</v>
      </c>
      <c r="L29" s="115">
        <v>0.004</v>
      </c>
      <c r="M29" s="42"/>
      <c r="N29" s="44"/>
      <c r="O29" s="44"/>
      <c r="P29" s="44"/>
    </row>
    <row r="30" spans="1:15" ht="20.25" customHeight="1" thickBot="1">
      <c r="A30" s="149" t="s">
        <v>70</v>
      </c>
      <c r="B30" s="150"/>
      <c r="C30" s="150"/>
      <c r="D30" s="150"/>
      <c r="E30" s="150"/>
      <c r="F30" s="150"/>
      <c r="G30" s="150"/>
      <c r="H30" s="150"/>
      <c r="I30" s="151"/>
      <c r="J30" s="41"/>
      <c r="K30" s="41"/>
      <c r="L30" s="42"/>
      <c r="M30" s="43"/>
      <c r="N30" s="43"/>
      <c r="O30" s="78"/>
    </row>
    <row r="31" spans="1:9" ht="12.75" customHeight="1">
      <c r="A31" s="152" t="s">
        <v>71</v>
      </c>
      <c r="B31" s="153"/>
      <c r="C31" s="153"/>
      <c r="D31" s="153"/>
      <c r="E31" s="153"/>
      <c r="F31" s="153"/>
      <c r="G31" s="153"/>
      <c r="H31" s="153"/>
      <c r="I31" s="154"/>
    </row>
    <row r="32" spans="1:9" ht="9" customHeight="1" thickBot="1">
      <c r="A32" s="155"/>
      <c r="B32" s="156"/>
      <c r="C32" s="156"/>
      <c r="D32" s="156"/>
      <c r="E32" s="156"/>
      <c r="F32" s="156"/>
      <c r="G32" s="156"/>
      <c r="H32" s="156"/>
      <c r="I32" s="157"/>
    </row>
    <row r="33" spans="1:9" ht="12.75" customHeight="1">
      <c r="A33" s="152" t="s">
        <v>73</v>
      </c>
      <c r="B33" s="153"/>
      <c r="C33" s="153"/>
      <c r="D33" s="153"/>
      <c r="E33" s="153"/>
      <c r="F33" s="153"/>
      <c r="G33" s="153"/>
      <c r="H33" s="153"/>
      <c r="I33" s="154"/>
    </row>
    <row r="34" spans="1:9" ht="9.75" customHeight="1" thickBot="1">
      <c r="A34" s="155"/>
      <c r="B34" s="156"/>
      <c r="C34" s="156"/>
      <c r="D34" s="156"/>
      <c r="E34" s="156"/>
      <c r="F34" s="156"/>
      <c r="G34" s="156"/>
      <c r="H34" s="156"/>
      <c r="I34" s="157"/>
    </row>
    <row r="35" spans="1:9" ht="12.75" customHeight="1">
      <c r="A35" s="158" t="s">
        <v>75</v>
      </c>
      <c r="B35" s="159"/>
      <c r="C35" s="159"/>
      <c r="D35" s="159"/>
      <c r="E35" s="159"/>
      <c r="F35" s="159"/>
      <c r="G35" s="159"/>
      <c r="H35" s="159"/>
      <c r="I35" s="160"/>
    </row>
    <row r="36" spans="1:9" ht="3" customHeight="1" thickBot="1">
      <c r="A36" s="161"/>
      <c r="B36" s="162"/>
      <c r="C36" s="162"/>
      <c r="D36" s="162"/>
      <c r="E36" s="162"/>
      <c r="F36" s="162"/>
      <c r="G36" s="162"/>
      <c r="H36" s="162"/>
      <c r="I36" s="163"/>
    </row>
    <row r="37" spans="1:9" ht="15.75" customHeight="1" thickBot="1">
      <c r="A37" s="164" t="s">
        <v>76</v>
      </c>
      <c r="B37" s="165"/>
      <c r="C37" s="165"/>
      <c r="D37" s="165"/>
      <c r="E37" s="165"/>
      <c r="F37" s="165"/>
      <c r="G37" s="165"/>
      <c r="H37" s="165"/>
      <c r="I37" s="166"/>
    </row>
    <row r="38" spans="1:9" ht="15" customHeight="1" thickBot="1">
      <c r="A38" s="164" t="s">
        <v>80</v>
      </c>
      <c r="B38" s="165"/>
      <c r="C38" s="165"/>
      <c r="D38" s="165"/>
      <c r="E38" s="165"/>
      <c r="F38" s="165"/>
      <c r="G38" s="165"/>
      <c r="H38" s="165"/>
      <c r="I38" s="166"/>
    </row>
    <row r="39" spans="1:9" ht="15.75" thickBot="1">
      <c r="A39" s="164" t="s">
        <v>83</v>
      </c>
      <c r="B39" s="165"/>
      <c r="C39" s="165"/>
      <c r="D39" s="165"/>
      <c r="E39" s="165"/>
      <c r="F39" s="165"/>
      <c r="G39" s="165"/>
      <c r="H39" s="165"/>
      <c r="I39" s="166"/>
    </row>
    <row r="40" spans="1:9" ht="15.75" thickBot="1">
      <c r="A40" s="164" t="s">
        <v>85</v>
      </c>
      <c r="B40" s="165"/>
      <c r="C40" s="165"/>
      <c r="D40" s="165"/>
      <c r="E40" s="165"/>
      <c r="F40" s="165"/>
      <c r="G40" s="165"/>
      <c r="H40" s="165"/>
      <c r="I40" s="166"/>
    </row>
    <row r="41" spans="1:9" ht="15.75" customHeight="1" thickBot="1">
      <c r="A41" s="164" t="s">
        <v>87</v>
      </c>
      <c r="B41" s="165"/>
      <c r="C41" s="165"/>
      <c r="D41" s="165"/>
      <c r="E41" s="165"/>
      <c r="F41" s="165"/>
      <c r="G41" s="165"/>
      <c r="H41" s="165"/>
      <c r="I41" s="166"/>
    </row>
  </sheetData>
  <sheetProtection password="CB24" sheet="1" formatCells="0" formatColumns="0" formatRows="0" insertColumns="0" insertRows="0" insertHyperlinks="0" deleteColumns="0" deleteRows="0" sort="0" autoFilter="0" pivotTables="0"/>
  <mergeCells count="17">
    <mergeCell ref="A41:I41"/>
    <mergeCell ref="A1:I2"/>
    <mergeCell ref="B4:D4"/>
    <mergeCell ref="E4:G4"/>
    <mergeCell ref="A3:I3"/>
    <mergeCell ref="B23:G23"/>
    <mergeCell ref="A11:I11"/>
    <mergeCell ref="A4:A5"/>
    <mergeCell ref="I4:I5"/>
    <mergeCell ref="A40:I40"/>
    <mergeCell ref="A30:I30"/>
    <mergeCell ref="A33:I34"/>
    <mergeCell ref="A31:I32"/>
    <mergeCell ref="A35:I36"/>
    <mergeCell ref="A39:I39"/>
    <mergeCell ref="A38:I38"/>
    <mergeCell ref="A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79" t="s">
        <v>102</v>
      </c>
      <c r="B1" s="179"/>
      <c r="C1" s="179"/>
      <c r="D1" s="179"/>
      <c r="E1" s="179"/>
      <c r="F1" s="179"/>
      <c r="G1" s="1"/>
    </row>
    <row r="2" spans="1:7" ht="27.75" customHeight="1">
      <c r="A2" s="179"/>
      <c r="B2" s="179"/>
      <c r="C2" s="179"/>
      <c r="D2" s="179"/>
      <c r="E2" s="179"/>
      <c r="F2" s="17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0" t="s">
        <v>103</v>
      </c>
      <c r="B4" s="180"/>
      <c r="C4" s="180"/>
      <c r="D4" s="180"/>
      <c r="E4" s="180"/>
      <c r="F4" s="180"/>
      <c r="G4" s="1"/>
    </row>
    <row r="5" spans="1:7" ht="31.5" customHeight="1">
      <c r="A5" s="111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90</v>
      </c>
      <c r="B6" s="60">
        <v>9003</v>
      </c>
      <c r="C6" s="60">
        <v>2706</v>
      </c>
      <c r="D6" s="60">
        <v>13148</v>
      </c>
      <c r="E6" s="60">
        <f>SUM(B6:D6)</f>
        <v>24857</v>
      </c>
      <c r="F6" s="29">
        <f>E6/$E$10*100</f>
        <v>7.762621247041042</v>
      </c>
      <c r="G6" s="20"/>
    </row>
    <row r="7" spans="1:7" ht="18.75" customHeight="1">
      <c r="A7" s="3" t="s">
        <v>91</v>
      </c>
      <c r="B7" s="61">
        <v>36536</v>
      </c>
      <c r="C7" s="61">
        <v>10564</v>
      </c>
      <c r="D7" s="61">
        <v>40765</v>
      </c>
      <c r="E7" s="61">
        <f>SUM(B7:D7)</f>
        <v>87865</v>
      </c>
      <c r="F7" s="30">
        <f>E7/$E$10*100</f>
        <v>27.43946235954705</v>
      </c>
      <c r="G7" s="20"/>
    </row>
    <row r="8" spans="1:7" ht="18" customHeight="1">
      <c r="A8" s="48" t="s">
        <v>92</v>
      </c>
      <c r="B8" s="60">
        <v>29539</v>
      </c>
      <c r="C8" s="60">
        <v>21000</v>
      </c>
      <c r="D8" s="60">
        <v>154290</v>
      </c>
      <c r="E8" s="60">
        <f>SUM(B8:D8)</f>
        <v>204829</v>
      </c>
      <c r="F8" s="29">
        <f>E8/$E$10*100</f>
        <v>63.9662850468749</v>
      </c>
      <c r="G8" s="20"/>
    </row>
    <row r="9" spans="1:7" ht="19.5" customHeight="1">
      <c r="A9" s="3" t="s">
        <v>93</v>
      </c>
      <c r="B9" s="61">
        <v>114</v>
      </c>
      <c r="C9" s="61">
        <v>324</v>
      </c>
      <c r="D9" s="61">
        <v>2225</v>
      </c>
      <c r="E9" s="61">
        <f>SUM(B9:D9)</f>
        <v>2663</v>
      </c>
      <c r="F9" s="30">
        <f>E9/$E$10*100</f>
        <v>0.8316313465370033</v>
      </c>
      <c r="G9" s="20"/>
    </row>
    <row r="10" spans="1:7" ht="22.5" customHeight="1" thickBot="1">
      <c r="A10" s="117" t="s">
        <v>8</v>
      </c>
      <c r="B10" s="71">
        <f>SUM(B6:B9)</f>
        <v>75192</v>
      </c>
      <c r="C10" s="71">
        <f>SUM(C6:C9)</f>
        <v>34594</v>
      </c>
      <c r="D10" s="71">
        <f>SUM(D6:D9)</f>
        <v>210428</v>
      </c>
      <c r="E10" s="71">
        <f>SUM(E6:E9)</f>
        <v>320214</v>
      </c>
      <c r="F10" s="72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1" t="s">
        <v>104</v>
      </c>
      <c r="B12" s="181"/>
      <c r="C12" s="181"/>
      <c r="D12" s="181"/>
      <c r="E12" s="181"/>
      <c r="F12" s="18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4" t="s">
        <v>105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2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3"/>
      <c r="C7" s="94"/>
      <c r="D7" s="94"/>
      <c r="E7" s="94"/>
    </row>
    <row r="8" spans="2:9" ht="15.75" thickBot="1">
      <c r="B8" s="95" t="s">
        <v>56</v>
      </c>
      <c r="C8" s="88">
        <v>2383</v>
      </c>
      <c r="D8" s="89">
        <f>C8/$C$11</f>
        <v>0.16186659421274283</v>
      </c>
      <c r="E8" s="90">
        <v>11702</v>
      </c>
      <c r="G8" s="100"/>
      <c r="H8" s="100"/>
      <c r="I8" s="101"/>
    </row>
    <row r="9" spans="2:9" ht="15.75" thickBot="1">
      <c r="B9" s="95" t="s">
        <v>57</v>
      </c>
      <c r="C9" s="88">
        <v>3357</v>
      </c>
      <c r="D9" s="89">
        <f>C9/$C$11</f>
        <v>0.22802608341257982</v>
      </c>
      <c r="E9" s="90">
        <v>11456</v>
      </c>
      <c r="G9" s="100"/>
      <c r="H9" s="100"/>
      <c r="I9" s="101"/>
    </row>
    <row r="10" spans="2:9" ht="15.75" thickBot="1">
      <c r="B10" s="95" t="s">
        <v>58</v>
      </c>
      <c r="C10" s="88">
        <v>8982</v>
      </c>
      <c r="D10" s="89">
        <f>C10/$C$11</f>
        <v>0.6101073223746774</v>
      </c>
      <c r="E10" s="90">
        <v>11141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14722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2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3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523</v>
      </c>
      <c r="D15" s="89">
        <f>C15/$C$18</f>
        <v>0.08879456706281834</v>
      </c>
      <c r="E15" s="90">
        <v>10096</v>
      </c>
      <c r="G15" s="100"/>
      <c r="H15" s="100"/>
      <c r="I15" s="101"/>
    </row>
    <row r="16" spans="2:9" ht="15.75" thickBot="1">
      <c r="B16" s="95" t="s">
        <v>57</v>
      </c>
      <c r="C16" s="88">
        <v>1170</v>
      </c>
      <c r="D16" s="89">
        <f>C16/$C$18</f>
        <v>0.19864176570458403</v>
      </c>
      <c r="E16" s="90">
        <v>9535</v>
      </c>
      <c r="G16" s="100"/>
      <c r="H16" s="100"/>
      <c r="I16" s="101"/>
    </row>
    <row r="17" spans="2:9" ht="15.75" thickBot="1">
      <c r="B17" s="95" t="s">
        <v>58</v>
      </c>
      <c r="C17" s="88">
        <v>4197</v>
      </c>
      <c r="D17" s="89">
        <f>C17/$C$18</f>
        <v>0.7125636672325977</v>
      </c>
      <c r="E17" s="90">
        <v>8971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5890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2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3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5635</v>
      </c>
      <c r="D22" s="89">
        <f>C22/$C$25</f>
        <v>0.10319567805146049</v>
      </c>
      <c r="E22" s="90">
        <v>10637</v>
      </c>
      <c r="G22" s="100"/>
      <c r="H22" s="100"/>
      <c r="I22" s="101"/>
    </row>
    <row r="23" spans="2:9" ht="15.75" thickBot="1">
      <c r="B23" s="95" t="s">
        <v>57</v>
      </c>
      <c r="C23" s="88">
        <v>12998</v>
      </c>
      <c r="D23" s="89">
        <f>C23/$C$25</f>
        <v>0.23803680981595093</v>
      </c>
      <c r="E23" s="90">
        <v>10046</v>
      </c>
      <c r="G23" s="100"/>
      <c r="H23" s="100"/>
      <c r="I23" s="101"/>
    </row>
    <row r="24" spans="2:9" ht="15.75" thickBot="1">
      <c r="B24" s="95" t="s">
        <v>58</v>
      </c>
      <c r="C24" s="88">
        <v>35972</v>
      </c>
      <c r="D24" s="89">
        <f>C24/$C$25</f>
        <v>0.6587675121325886</v>
      </c>
      <c r="E24" s="90">
        <v>9457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54605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5" t="s">
        <v>106</v>
      </c>
      <c r="B1" s="186"/>
      <c r="C1" s="186"/>
      <c r="D1" s="186"/>
      <c r="E1" s="186"/>
      <c r="F1" s="187"/>
    </row>
    <row r="2" spans="1:6" ht="22.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41515</v>
      </c>
      <c r="C5" s="122">
        <v>2</v>
      </c>
      <c r="D5" s="122">
        <v>7</v>
      </c>
      <c r="E5" s="122">
        <v>112</v>
      </c>
      <c r="F5" s="94">
        <f>SUM(C5:E5)</f>
        <v>121</v>
      </c>
      <c r="H5" s="118"/>
      <c r="J5" s="119"/>
    </row>
    <row r="6" spans="1:10" ht="15.75" thickBot="1">
      <c r="A6" s="106" t="s">
        <v>64</v>
      </c>
      <c r="B6" s="107">
        <v>38634</v>
      </c>
      <c r="C6" s="122">
        <v>9</v>
      </c>
      <c r="D6" s="122">
        <v>1</v>
      </c>
      <c r="E6" s="122">
        <v>35</v>
      </c>
      <c r="F6" s="94">
        <f aca="true" t="shared" si="0" ref="F6:F11">SUM(C6:E6)</f>
        <v>45</v>
      </c>
      <c r="H6" s="118"/>
      <c r="J6" s="119"/>
    </row>
    <row r="7" spans="1:10" ht="15.75" thickBot="1">
      <c r="A7" s="106" t="s">
        <v>65</v>
      </c>
      <c r="B7" s="107">
        <v>40276</v>
      </c>
      <c r="C7" s="122">
        <v>44</v>
      </c>
      <c r="D7" s="122">
        <v>15</v>
      </c>
      <c r="E7" s="122">
        <v>866</v>
      </c>
      <c r="F7" s="88">
        <f t="shared" si="0"/>
        <v>925</v>
      </c>
      <c r="H7" s="118"/>
      <c r="I7" s="120"/>
      <c r="J7" s="119"/>
    </row>
    <row r="8" spans="1:10" ht="15.75" thickBot="1">
      <c r="A8" s="106" t="s">
        <v>74</v>
      </c>
      <c r="B8" s="107">
        <v>50802</v>
      </c>
      <c r="C8" s="122">
        <v>2</v>
      </c>
      <c r="D8" s="122">
        <v>0</v>
      </c>
      <c r="E8" s="122">
        <v>43</v>
      </c>
      <c r="F8" s="88">
        <f>SUM(C8:E8)</f>
        <v>45</v>
      </c>
      <c r="H8" s="118"/>
      <c r="J8" s="119"/>
    </row>
    <row r="9" spans="1:10" ht="15.75" thickBot="1">
      <c r="A9" s="106" t="s">
        <v>79</v>
      </c>
      <c r="B9" s="107">
        <v>50486</v>
      </c>
      <c r="C9" s="122">
        <v>2</v>
      </c>
      <c r="D9" s="122">
        <v>1</v>
      </c>
      <c r="E9" s="122">
        <v>43</v>
      </c>
      <c r="F9" s="88">
        <f t="shared" si="0"/>
        <v>46</v>
      </c>
      <c r="H9" s="118"/>
      <c r="J9" s="119"/>
    </row>
    <row r="10" spans="1:10" ht="15.75" thickBot="1">
      <c r="A10" s="106" t="s">
        <v>82</v>
      </c>
      <c r="B10" s="107">
        <v>50361</v>
      </c>
      <c r="C10" s="122">
        <v>0</v>
      </c>
      <c r="D10" s="122">
        <v>0</v>
      </c>
      <c r="E10" s="122">
        <v>51</v>
      </c>
      <c r="F10" s="88">
        <f t="shared" si="0"/>
        <v>51</v>
      </c>
      <c r="H10" s="118"/>
      <c r="J10" s="119"/>
    </row>
    <row r="11" spans="1:10" ht="15.75" thickBot="1">
      <c r="A11" s="106" t="s">
        <v>86</v>
      </c>
      <c r="B11" s="107">
        <v>51803</v>
      </c>
      <c r="C11" s="122">
        <v>1</v>
      </c>
      <c r="D11" s="122">
        <v>0</v>
      </c>
      <c r="E11" s="122">
        <v>32</v>
      </c>
      <c r="F11" s="88">
        <f t="shared" si="0"/>
        <v>33</v>
      </c>
      <c r="H11" s="118"/>
      <c r="J11" s="119"/>
    </row>
    <row r="12" spans="1:6" ht="15.75" thickBot="1">
      <c r="A12" s="96" t="s">
        <v>69</v>
      </c>
      <c r="B12" s="108"/>
      <c r="C12" s="93">
        <f>SUM(C5:C11)</f>
        <v>60</v>
      </c>
      <c r="D12" s="93">
        <f>SUM(D5:D11)</f>
        <v>24</v>
      </c>
      <c r="E12" s="91">
        <f>SUM(E5:E11)</f>
        <v>1182</v>
      </c>
      <c r="F12" s="91">
        <f>SUM(F5:F11)</f>
        <v>1266</v>
      </c>
    </row>
    <row r="13" spans="1:6" ht="12.75" customHeight="1">
      <c r="A13" s="191"/>
      <c r="B13" s="191"/>
      <c r="C13" s="191"/>
      <c r="D13" s="191"/>
      <c r="E13" s="191"/>
      <c r="F13" s="191"/>
    </row>
    <row r="14" spans="1:6" ht="12.75" customHeight="1">
      <c r="A14" s="192"/>
      <c r="B14" s="192"/>
      <c r="C14" s="192"/>
      <c r="D14" s="192"/>
      <c r="E14" s="192"/>
      <c r="F14" s="192"/>
    </row>
    <row r="15" spans="1:6" ht="12.75">
      <c r="A15" s="192"/>
      <c r="B15" s="192"/>
      <c r="C15" s="192"/>
      <c r="D15" s="192"/>
      <c r="E15" s="192"/>
      <c r="F15" s="192"/>
    </row>
    <row r="16" spans="1:6" ht="21" customHeight="1">
      <c r="A16" s="192"/>
      <c r="B16" s="192"/>
      <c r="C16" s="192"/>
      <c r="D16" s="192"/>
      <c r="E16" s="192"/>
      <c r="F16" s="192"/>
    </row>
  </sheetData>
  <sheetProtection password="CB24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2019-10-09T08:03:02Z</cp:lastPrinted>
  <dcterms:created xsi:type="dcterms:W3CDTF">2013-03-22T11:33:30Z</dcterms:created>
  <dcterms:modified xsi:type="dcterms:W3CDTF">2019-10-09T12:19:02Z</dcterms:modified>
  <cp:category/>
  <cp:version/>
  <cp:contentType/>
  <cp:contentStatus/>
</cp:coreProperties>
</file>