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565" windowWidth="8535" windowHeight="1110" activeTab="0"/>
  </bookViews>
  <sheets>
    <sheet name="корисници на пензија" sheetId="1" r:id="rId1"/>
    <sheet name="нови и починати корисници" sheetId="2" r:id="rId2"/>
    <sheet name="мин.макс." sheetId="3" r:id="rId3"/>
    <sheet name="најниски пензии" sheetId="4" r:id="rId4"/>
    <sheet name="максимални пензии" sheetId="5" r:id="rId5"/>
  </sheets>
  <definedNames/>
  <calcPr fullCalcOnLoad="1"/>
</workbook>
</file>

<file path=xl/sharedStrings.xml><?xml version="1.0" encoding="utf-8"?>
<sst xmlns="http://schemas.openxmlformats.org/spreadsheetml/2006/main" count="143" uniqueCount="107">
  <si>
    <t>Семејна п.</t>
  </si>
  <si>
    <t>Инвалидска п.</t>
  </si>
  <si>
    <t>Вид  на пензија</t>
  </si>
  <si>
    <t>Семејна пензија</t>
  </si>
  <si>
    <t>Инвалидска пензија</t>
  </si>
  <si>
    <t>Старосна Пензија</t>
  </si>
  <si>
    <t>Мажи</t>
  </si>
  <si>
    <t>Жени</t>
  </si>
  <si>
    <t>Вкупно</t>
  </si>
  <si>
    <t>Семејни пензии</t>
  </si>
  <si>
    <t>Инвалидски пензии</t>
  </si>
  <si>
    <t>Старосни  пензии</t>
  </si>
  <si>
    <t>Разлика</t>
  </si>
  <si>
    <t xml:space="preserve">   3-6</t>
  </si>
  <si>
    <t>Воена Пензија</t>
  </si>
  <si>
    <t>Мин.земјод.пензија</t>
  </si>
  <si>
    <t>ВК</t>
  </si>
  <si>
    <t>Годишно усогласување</t>
  </si>
  <si>
    <t>I-2013</t>
  </si>
  <si>
    <t>Корисници по работно право</t>
  </si>
  <si>
    <t>Корисници по воено право</t>
  </si>
  <si>
    <t>Корисници по земјоделско право</t>
  </si>
  <si>
    <t>Вкупен бр. Корисници</t>
  </si>
  <si>
    <t>Вкупно:</t>
  </si>
  <si>
    <t>Структура</t>
  </si>
  <si>
    <t>Износи</t>
  </si>
  <si>
    <t>Законско усогласување на пензиите</t>
  </si>
  <si>
    <t>Нови пензионери</t>
  </si>
  <si>
    <t>Нови и починати корис. по вид на пензија</t>
  </si>
  <si>
    <t>I-2006</t>
  </si>
  <si>
    <t>VI-2006</t>
  </si>
  <si>
    <t>I-2007</t>
  </si>
  <si>
    <t>VI-2007</t>
  </si>
  <si>
    <t>I-2008</t>
  </si>
  <si>
    <t>VI-2008</t>
  </si>
  <si>
    <t>I-2009</t>
  </si>
  <si>
    <t>VI-2009</t>
  </si>
  <si>
    <t>I-2010</t>
  </si>
  <si>
    <t>VI-2010</t>
  </si>
  <si>
    <t>I-2011</t>
  </si>
  <si>
    <t>VI-2011</t>
  </si>
  <si>
    <t>I-2012</t>
  </si>
  <si>
    <t>VI-2012</t>
  </si>
  <si>
    <t>Просечна пензја</t>
  </si>
  <si>
    <t>Вид на пензија</t>
  </si>
  <si>
    <t>VI-2013</t>
  </si>
  <si>
    <t>Старосна п.</t>
  </si>
  <si>
    <t>Старосна пензија</t>
  </si>
  <si>
    <t>Земјоделска пензија</t>
  </si>
  <si>
    <t>Воена пензија</t>
  </si>
  <si>
    <t>Починати пензионери</t>
  </si>
  <si>
    <t>нови мин.пензии</t>
  </si>
  <si>
    <t xml:space="preserve">Остварено право до </t>
  </si>
  <si>
    <t>31-12-1996 год.</t>
  </si>
  <si>
    <t>Број</t>
  </si>
  <si>
    <t>Износ</t>
  </si>
  <si>
    <t>I Група</t>
  </si>
  <si>
    <t>II Група</t>
  </si>
  <si>
    <t>III Група</t>
  </si>
  <si>
    <t xml:space="preserve">       -</t>
  </si>
  <si>
    <t xml:space="preserve">Остварено право од </t>
  </si>
  <si>
    <t xml:space="preserve"> 01.01.1997 год.</t>
  </si>
  <si>
    <t>01-01-2002 год.</t>
  </si>
  <si>
    <t>Остварено право до 31.12.1996</t>
  </si>
  <si>
    <t>Остварено право од 01.01.1997</t>
  </si>
  <si>
    <t>Остварено право од 01.01.2002</t>
  </si>
  <si>
    <t xml:space="preserve">Остварено право                                            </t>
  </si>
  <si>
    <t>денари</t>
  </si>
  <si>
    <t>Графикон 1.</t>
  </si>
  <si>
    <t xml:space="preserve"> В К У П Н О</t>
  </si>
  <si>
    <t>Сите пензионери кои правото го оствариле заклучно со февруари 2014 година пензиите им се зголемени за 600 денари во фиксен износ</t>
  </si>
  <si>
    <t>Сите пензионери кои правото го оствариле заклучно со септември 2015 година пензиите им се зголемени за 621 денари во фиксен износ</t>
  </si>
  <si>
    <t xml:space="preserve">                 Движење на процентите за усогласување на пензиите.  </t>
  </si>
  <si>
    <t>Сите пензионери кои правото го оствариле заклучно со ноември 2016 година пензиите им се зголемени за 654 денари во фиксен износ</t>
  </si>
  <si>
    <t>Остварено право од 01.01.2016</t>
  </si>
  <si>
    <t>Пензиите остварени до 31.12.2016 година, од 1-ви јануари 2017 година се усогласуваат за 0,82%</t>
  </si>
  <si>
    <t>Пензиите остварени до 30.06.2017 година, од 1-ви јули 2017 година се усогласуваат за 0,76%</t>
  </si>
  <si>
    <t>I-2017</t>
  </si>
  <si>
    <t>VI-2017</t>
  </si>
  <si>
    <t>Остварено право од 01.01.2017</t>
  </si>
  <si>
    <t>Пензиите остварени до 31.12.2017 година, од 1-ви јануари 2018 година се усогласуваат за 1,69%</t>
  </si>
  <si>
    <t>I-2018</t>
  </si>
  <si>
    <t>Остварено право од 01.01.2018</t>
  </si>
  <si>
    <t>Пензиите остварени до 30.06.2018 година, од 1-ви јули 2018 година се усогласуваат за 1,80%</t>
  </si>
  <si>
    <t>VI-2018</t>
  </si>
  <si>
    <t>Пензиите остварени до 31.12.2018 година, од 1-ви јануари 2019 година се усогласуваат за 0,70%</t>
  </si>
  <si>
    <t>Остварено право од 01.01.2019</t>
  </si>
  <si>
    <t>Пензиите остварени до 30.06.2019 година, од 1-ви јули 2019 година се усогласуваат за 0,40%</t>
  </si>
  <si>
    <t>I-2019</t>
  </si>
  <si>
    <t>VI-2019</t>
  </si>
  <si>
    <t>До мининимална пен. ( 8.971,00)</t>
  </si>
  <si>
    <t>Минимални (Од 8.971,00-11.141,00)</t>
  </si>
  <si>
    <t>Над мин. (11,141,00- 38,634,00)</t>
  </si>
  <si>
    <t>Макс. (38,634,00-51,803,00)</t>
  </si>
  <si>
    <t xml:space="preserve">   Податоци за состојбата на бројот на корисниците на пензија за ноември 2019 година</t>
  </si>
  <si>
    <t xml:space="preserve">       Состојба на корисниците на пензија од исплатена пензија, по вид, по стекнато право и просечна пензија за ноември 2019 година</t>
  </si>
  <si>
    <t>ноември 2019г.</t>
  </si>
  <si>
    <t>Вкупен просек на исплатена пензија за месец ноември 2019 година</t>
  </si>
  <si>
    <t>Структура на пензионери по износ на пензија за ноември 2019 година</t>
  </si>
  <si>
    <t>Состојба на новите и починатите корисници и процентот на усогласување на пензиите за ноември 2019 година</t>
  </si>
  <si>
    <t xml:space="preserve">                 Нови и починати корисници на пензија, разлика и нови минимални пензии за ноември 2019 година</t>
  </si>
  <si>
    <t xml:space="preserve">                   Графикон. 2.          Нови и починати  пензионери по вид на пензија за ноември 2019 г.</t>
  </si>
  <si>
    <t>Состојба на корисниците на пензија во споредба со минималната и максималната пензија за ноември 2019 година</t>
  </si>
  <si>
    <t>Состојба на корисници на пензија во споредба со мин. и макс.пензија за ноември 2019 г.</t>
  </si>
  <si>
    <t xml:space="preserve">                 Графикон 3.  Структура на пензионери по износ на пензија за ноември 2019 г.</t>
  </si>
  <si>
    <t>Број на корисници на најниските пензии по групи на износи за месец ноември 2019 година</t>
  </si>
  <si>
    <t>Број на корисници на највисок износ на пензија по вид за месец ноември 2019 година</t>
  </si>
</sst>
</file>

<file path=xl/styles.xml><?xml version="1.0" encoding="utf-8"?>
<styleSheet xmlns="http://schemas.openxmlformats.org/spreadsheetml/2006/main">
  <numFmts count="33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* #,##0_);_(* \(#,##0\);_(* &quot;-&quot;??_);_(@_)"/>
    <numFmt numFmtId="173" formatCode="_(* #,##0.000_);_(* \(#,##0.000\);_(* &quot;-&quot;??_);_(@_)"/>
    <numFmt numFmtId="174" formatCode="_(* #,##0.0_);_(* \(#,##0.0\);_(* &quot;-&quot;??_);_(@_)"/>
    <numFmt numFmtId="175" formatCode="0.000000"/>
    <numFmt numFmtId="176" formatCode="0.00000"/>
    <numFmt numFmtId="177" formatCode="0.0000"/>
    <numFmt numFmtId="178" formatCode="0.000"/>
    <numFmt numFmtId="179" formatCode="0.0%"/>
    <numFmt numFmtId="180" formatCode="0.000%"/>
    <numFmt numFmtId="181" formatCode="_-* #,##0.0\ _д_е_н_._-;\-* #,##0.0\ _д_е_н_._-;_-* &quot;-&quot;??\ _д_е_н_._-;_-@_-"/>
    <numFmt numFmtId="182" formatCode="#,##0.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0.0000000"/>
    <numFmt numFmtId="188" formatCode="0.0"/>
  </numFmts>
  <fonts count="58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StobiSerif Regular"/>
      <family val="3"/>
    </font>
    <font>
      <sz val="8"/>
      <name val="Arial"/>
      <family val="2"/>
    </font>
    <font>
      <b/>
      <sz val="9"/>
      <name val="StobiSerif Regular"/>
      <family val="3"/>
    </font>
    <font>
      <sz val="10"/>
      <name val="StobiSerif Regular"/>
      <family val="3"/>
    </font>
    <font>
      <sz val="11"/>
      <name val="Arial"/>
      <family val="2"/>
    </font>
    <font>
      <sz val="9"/>
      <name val="StobiSerif Regular"/>
      <family val="3"/>
    </font>
    <font>
      <b/>
      <sz val="10"/>
      <name val="Arial"/>
      <family val="2"/>
    </font>
    <font>
      <b/>
      <sz val="11"/>
      <name val="StobiSerif Regular"/>
      <family val="3"/>
    </font>
    <font>
      <b/>
      <sz val="8"/>
      <name val="Arial"/>
      <family val="2"/>
    </font>
    <font>
      <b/>
      <sz val="9"/>
      <name val="Arial"/>
      <family val="2"/>
    </font>
    <font>
      <b/>
      <sz val="8"/>
      <name val="StobiSerif Regular"/>
      <family val="3"/>
    </font>
    <font>
      <sz val="8.5"/>
      <color indexed="8"/>
      <name val="StobiSerif Regular"/>
      <family val="3"/>
    </font>
    <font>
      <sz val="7.5"/>
      <color indexed="8"/>
      <name val="StobiSerif Regular"/>
      <family val="3"/>
    </font>
    <font>
      <sz val="8"/>
      <color indexed="8"/>
      <name val="StobiSerif Regular"/>
      <family val="3"/>
    </font>
    <font>
      <b/>
      <sz val="8"/>
      <color indexed="8"/>
      <name val="StobiSerif Regula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10"/>
      <name val="StobiSerif Regular"/>
      <family val="3"/>
    </font>
    <font>
      <sz val="10"/>
      <color indexed="10"/>
      <name val="Arial"/>
      <family val="2"/>
    </font>
    <font>
      <b/>
      <sz val="9"/>
      <color indexed="8"/>
      <name val="StobiSerif Regular"/>
      <family val="3"/>
    </font>
    <font>
      <b/>
      <sz val="3.05"/>
      <color indexed="8"/>
      <name val="StobiSerif Regular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FF0000"/>
      <name val="StobiSerif Regular"/>
      <family val="3"/>
    </font>
    <font>
      <sz val="10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69696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>
        <color rgb="FF000000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93">
    <xf numFmtId="0" fontId="0" fillId="0" borderId="0" xfId="0" applyAlignment="1">
      <alignment/>
    </xf>
    <xf numFmtId="0" fontId="3" fillId="0" borderId="0" xfId="58" applyFont="1" applyFill="1" applyBorder="1">
      <alignment/>
      <protection/>
    </xf>
    <xf numFmtId="0" fontId="0" fillId="0" borderId="0" xfId="0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0" fontId="3" fillId="0" borderId="11" xfId="0" applyFont="1" applyBorder="1" applyAlignment="1">
      <alignment/>
    </xf>
    <xf numFmtId="2" fontId="6" fillId="0" borderId="11" xfId="0" applyNumberFormat="1" applyFont="1" applyBorder="1" applyAlignment="1">
      <alignment/>
    </xf>
    <xf numFmtId="0" fontId="3" fillId="0" borderId="11" xfId="0" applyFont="1" applyFill="1" applyBorder="1" applyAlignment="1">
      <alignment/>
    </xf>
    <xf numFmtId="0" fontId="6" fillId="0" borderId="11" xfId="0" applyFont="1" applyBorder="1" applyAlignment="1">
      <alignment/>
    </xf>
    <xf numFmtId="0" fontId="7" fillId="0" borderId="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3" fontId="6" fillId="33" borderId="11" xfId="0" applyNumberFormat="1" applyFont="1" applyFill="1" applyBorder="1" applyAlignment="1">
      <alignment/>
    </xf>
    <xf numFmtId="172" fontId="6" fillId="0" borderId="0" xfId="42" applyNumberFormat="1" applyFont="1" applyFill="1" applyBorder="1" applyAlignment="1">
      <alignment/>
    </xf>
    <xf numFmtId="172" fontId="3" fillId="0" borderId="0" xfId="42" applyNumberFormat="1" applyFont="1" applyFill="1" applyBorder="1" applyAlignment="1">
      <alignment/>
    </xf>
    <xf numFmtId="0" fontId="6" fillId="0" borderId="0" xfId="0" applyFont="1" applyAlignment="1">
      <alignment/>
    </xf>
    <xf numFmtId="0" fontId="0" fillId="0" borderId="0" xfId="58" applyFont="1" applyFill="1" applyBorder="1">
      <alignment/>
      <protection/>
    </xf>
    <xf numFmtId="0" fontId="0" fillId="0" borderId="0" xfId="58" applyFont="1">
      <alignment/>
      <protection/>
    </xf>
    <xf numFmtId="2" fontId="0" fillId="0" borderId="0" xfId="58" applyNumberFormat="1" applyFont="1" applyFill="1" applyBorder="1">
      <alignment/>
      <protection/>
    </xf>
    <xf numFmtId="10" fontId="0" fillId="0" borderId="0" xfId="58" applyNumberFormat="1" applyFont="1" applyFill="1" applyBorder="1">
      <alignment/>
      <protection/>
    </xf>
    <xf numFmtId="0" fontId="6" fillId="0" borderId="0" xfId="58" applyFont="1" applyFill="1" applyBorder="1" applyAlignment="1">
      <alignment horizontal="center"/>
      <protection/>
    </xf>
    <xf numFmtId="0" fontId="6" fillId="0" borderId="10" xfId="0" applyFont="1" applyFill="1" applyBorder="1" applyAlignment="1">
      <alignment horizontal="center"/>
    </xf>
    <xf numFmtId="0" fontId="6" fillId="33" borderId="11" xfId="0" applyFont="1" applyFill="1" applyBorder="1" applyAlignment="1">
      <alignment/>
    </xf>
    <xf numFmtId="0" fontId="6" fillId="33" borderId="11" xfId="0" applyFont="1" applyFill="1" applyBorder="1" applyAlignment="1">
      <alignment horizontal="center"/>
    </xf>
    <xf numFmtId="0" fontId="5" fillId="34" borderId="12" xfId="58" applyFont="1" applyFill="1" applyBorder="1" applyAlignment="1">
      <alignment horizontal="center" vertical="center" wrapText="1"/>
      <protection/>
    </xf>
    <xf numFmtId="0" fontId="5" fillId="34" borderId="13" xfId="58" applyFont="1" applyFill="1" applyBorder="1" applyAlignment="1">
      <alignment horizontal="center" vertical="center" wrapText="1"/>
      <protection/>
    </xf>
    <xf numFmtId="164" fontId="6" fillId="0" borderId="14" xfId="44" applyFont="1" applyBorder="1" applyAlignment="1">
      <alignment/>
    </xf>
    <xf numFmtId="164" fontId="6" fillId="33" borderId="14" xfId="44" applyFont="1" applyFill="1" applyBorder="1" applyAlignment="1">
      <alignment/>
    </xf>
    <xf numFmtId="0" fontId="6" fillId="0" borderId="14" xfId="0" applyFont="1" applyBorder="1" applyAlignment="1">
      <alignment horizontal="center"/>
    </xf>
    <xf numFmtId="0" fontId="6" fillId="33" borderId="14" xfId="0" applyFont="1" applyFill="1" applyBorder="1" applyAlignment="1">
      <alignment horizontal="center"/>
    </xf>
    <xf numFmtId="3" fontId="6" fillId="0" borderId="11" xfId="0" applyNumberFormat="1" applyFont="1" applyBorder="1" applyAlignment="1">
      <alignment/>
    </xf>
    <xf numFmtId="0" fontId="3" fillId="33" borderId="15" xfId="0" applyFont="1" applyFill="1" applyBorder="1" applyAlignment="1">
      <alignment/>
    </xf>
    <xf numFmtId="16" fontId="3" fillId="33" borderId="11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3" fontId="6" fillId="0" borderId="11" xfId="0" applyNumberFormat="1" applyFont="1" applyFill="1" applyBorder="1" applyAlignment="1">
      <alignment/>
    </xf>
    <xf numFmtId="10" fontId="3" fillId="0" borderId="0" xfId="0" applyNumberFormat="1" applyFont="1" applyBorder="1" applyAlignment="1">
      <alignment/>
    </xf>
    <xf numFmtId="10" fontId="9" fillId="0" borderId="0" xfId="0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10" fontId="9" fillId="0" borderId="0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8" fillId="33" borderId="11" xfId="0" applyFont="1" applyFill="1" applyBorder="1" applyAlignment="1">
      <alignment horizontal="center"/>
    </xf>
    <xf numFmtId="10" fontId="5" fillId="0" borderId="11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34" borderId="15" xfId="0" applyFont="1" applyFill="1" applyBorder="1" applyAlignment="1">
      <alignment/>
    </xf>
    <xf numFmtId="172" fontId="0" fillId="0" borderId="0" xfId="58" applyNumberFormat="1" applyFont="1">
      <alignment/>
      <protection/>
    </xf>
    <xf numFmtId="3" fontId="6" fillId="0" borderId="0" xfId="0" applyNumberFormat="1" applyFont="1" applyFill="1" applyBorder="1" applyAlignment="1">
      <alignment/>
    </xf>
    <xf numFmtId="3" fontId="6" fillId="35" borderId="11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Border="1" applyAlignment="1">
      <alignment vertical="center" wrapText="1"/>
    </xf>
    <xf numFmtId="0" fontId="3" fillId="34" borderId="16" xfId="0" applyFont="1" applyFill="1" applyBorder="1" applyAlignment="1">
      <alignment/>
    </xf>
    <xf numFmtId="3" fontId="3" fillId="34" borderId="17" xfId="0" applyNumberFormat="1" applyFont="1" applyFill="1" applyBorder="1" applyAlignment="1">
      <alignment/>
    </xf>
    <xf numFmtId="172" fontId="6" fillId="0" borderId="14" xfId="42" applyNumberFormat="1" applyFont="1" applyBorder="1" applyAlignment="1">
      <alignment/>
    </xf>
    <xf numFmtId="172" fontId="6" fillId="33" borderId="14" xfId="42" applyNumberFormat="1" applyFont="1" applyFill="1" applyBorder="1" applyAlignment="1">
      <alignment/>
    </xf>
    <xf numFmtId="172" fontId="3" fillId="34" borderId="18" xfId="42" applyNumberFormat="1" applyFont="1" applyFill="1" applyBorder="1" applyAlignment="1">
      <alignment/>
    </xf>
    <xf numFmtId="3" fontId="6" fillId="0" borderId="11" xfId="0" applyNumberFormat="1" applyFont="1" applyBorder="1" applyAlignment="1">
      <alignment horizontal="right"/>
    </xf>
    <xf numFmtId="3" fontId="6" fillId="33" borderId="11" xfId="0" applyNumberFormat="1" applyFont="1" applyFill="1" applyBorder="1" applyAlignment="1">
      <alignment horizontal="right"/>
    </xf>
    <xf numFmtId="0" fontId="5" fillId="33" borderId="16" xfId="0" applyFont="1" applyFill="1" applyBorder="1" applyAlignment="1">
      <alignment horizontal="center"/>
    </xf>
    <xf numFmtId="0" fontId="8" fillId="33" borderId="12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10" fontId="5" fillId="0" borderId="17" xfId="0" applyNumberFormat="1" applyFont="1" applyBorder="1" applyAlignment="1">
      <alignment/>
    </xf>
    <xf numFmtId="10" fontId="12" fillId="0" borderId="17" xfId="0" applyNumberFormat="1" applyFont="1" applyFill="1" applyBorder="1" applyAlignment="1">
      <alignment horizontal="center"/>
    </xf>
    <xf numFmtId="10" fontId="12" fillId="0" borderId="17" xfId="0" applyNumberFormat="1" applyFont="1" applyBorder="1" applyAlignment="1">
      <alignment horizontal="center"/>
    </xf>
    <xf numFmtId="0" fontId="3" fillId="0" borderId="19" xfId="0" applyFont="1" applyBorder="1" applyAlignment="1">
      <alignment/>
    </xf>
    <xf numFmtId="0" fontId="3" fillId="33" borderId="19" xfId="0" applyFont="1" applyFill="1" applyBorder="1" applyAlignment="1">
      <alignment/>
    </xf>
    <xf numFmtId="172" fontId="0" fillId="0" borderId="0" xfId="0" applyNumberFormat="1" applyFont="1" applyAlignment="1">
      <alignment/>
    </xf>
    <xf numFmtId="3" fontId="3" fillId="34" borderId="17" xfId="58" applyNumberFormat="1" applyFont="1" applyFill="1" applyBorder="1">
      <alignment/>
      <protection/>
    </xf>
    <xf numFmtId="164" fontId="3" fillId="34" borderId="18" xfId="44" applyFont="1" applyFill="1" applyBorder="1" applyAlignment="1">
      <alignment/>
    </xf>
    <xf numFmtId="3" fontId="3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Fill="1" applyAlignment="1">
      <alignment/>
    </xf>
    <xf numFmtId="4" fontId="0" fillId="0" borderId="0" xfId="0" applyNumberFormat="1" applyFont="1" applyAlignment="1">
      <alignment/>
    </xf>
    <xf numFmtId="0" fontId="6" fillId="36" borderId="11" xfId="0" applyFont="1" applyFill="1" applyBorder="1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3" fontId="0" fillId="0" borderId="0" xfId="0" applyNumberFormat="1" applyFont="1" applyFill="1" applyBorder="1" applyAlignment="1">
      <alignment/>
    </xf>
    <xf numFmtId="3" fontId="6" fillId="0" borderId="11" xfId="42" applyNumberFormat="1" applyFont="1" applyBorder="1" applyAlignment="1">
      <alignment/>
    </xf>
    <xf numFmtId="3" fontId="6" fillId="0" borderId="20" xfId="0" applyNumberFormat="1" applyFont="1" applyBorder="1" applyAlignment="1">
      <alignment/>
    </xf>
    <xf numFmtId="10" fontId="5" fillId="0" borderId="11" xfId="0" applyNumberFormat="1" applyFont="1" applyBorder="1" applyAlignment="1">
      <alignment horizontal="center"/>
    </xf>
    <xf numFmtId="4" fontId="3" fillId="33" borderId="0" xfId="0" applyNumberFormat="1" applyFont="1" applyFill="1" applyBorder="1" applyAlignment="1">
      <alignment/>
    </xf>
    <xf numFmtId="0" fontId="56" fillId="0" borderId="10" xfId="0" applyFont="1" applyFill="1" applyBorder="1" applyAlignment="1">
      <alignment horizontal="center"/>
    </xf>
    <xf numFmtId="0" fontId="56" fillId="0" borderId="15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3" fontId="6" fillId="0" borderId="21" xfId="0" applyNumberFormat="1" applyFont="1" applyBorder="1" applyAlignment="1">
      <alignment horizontal="center" vertical="center"/>
    </xf>
    <xf numFmtId="10" fontId="6" fillId="0" borderId="21" xfId="0" applyNumberFormat="1" applyFont="1" applyBorder="1" applyAlignment="1">
      <alignment horizontal="center" vertical="center"/>
    </xf>
    <xf numFmtId="4" fontId="6" fillId="0" borderId="21" xfId="0" applyNumberFormat="1" applyFont="1" applyBorder="1" applyAlignment="1">
      <alignment horizontal="center" vertical="center"/>
    </xf>
    <xf numFmtId="3" fontId="3" fillId="37" borderId="21" xfId="0" applyNumberFormat="1" applyFont="1" applyFill="1" applyBorder="1" applyAlignment="1">
      <alignment horizontal="center" vertical="center"/>
    </xf>
    <xf numFmtId="9" fontId="3" fillId="37" borderId="21" xfId="0" applyNumberFormat="1" applyFont="1" applyFill="1" applyBorder="1" applyAlignment="1">
      <alignment horizontal="center" vertical="center"/>
    </xf>
    <xf numFmtId="0" fontId="3" fillId="37" borderId="21" xfId="0" applyFont="1" applyFill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3" fillId="37" borderId="22" xfId="0" applyFont="1" applyFill="1" applyBorder="1" applyAlignment="1">
      <alignment vertical="center"/>
    </xf>
    <xf numFmtId="0" fontId="6" fillId="38" borderId="22" xfId="0" applyFont="1" applyFill="1" applyBorder="1" applyAlignment="1">
      <alignment vertical="center"/>
    </xf>
    <xf numFmtId="0" fontId="6" fillId="38" borderId="23" xfId="0" applyFont="1" applyFill="1" applyBorder="1" applyAlignment="1">
      <alignment vertical="center"/>
    </xf>
    <xf numFmtId="0" fontId="3" fillId="38" borderId="24" xfId="0" applyFont="1" applyFill="1" applyBorder="1" applyAlignment="1">
      <alignment vertical="center"/>
    </xf>
    <xf numFmtId="3" fontId="6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9" fontId="6" fillId="0" borderId="0" xfId="0" applyNumberFormat="1" applyFont="1" applyAlignment="1">
      <alignment/>
    </xf>
    <xf numFmtId="0" fontId="6" fillId="37" borderId="23" xfId="0" applyFont="1" applyFill="1" applyBorder="1" applyAlignment="1">
      <alignment vertical="center" wrapText="1"/>
    </xf>
    <xf numFmtId="0" fontId="6" fillId="37" borderId="24" xfId="0" applyFont="1" applyFill="1" applyBorder="1" applyAlignment="1">
      <alignment vertical="center" wrapText="1"/>
    </xf>
    <xf numFmtId="0" fontId="6" fillId="37" borderId="24" xfId="0" applyFont="1" applyFill="1" applyBorder="1" applyAlignment="1">
      <alignment horizontal="center" vertical="center" wrapText="1"/>
    </xf>
    <xf numFmtId="0" fontId="6" fillId="0" borderId="22" xfId="0" applyFont="1" applyBorder="1" applyAlignment="1">
      <alignment vertical="center"/>
    </xf>
    <xf numFmtId="4" fontId="6" fillId="0" borderId="21" xfId="0" applyNumberFormat="1" applyFont="1" applyBorder="1" applyAlignment="1">
      <alignment horizontal="right" vertical="center"/>
    </xf>
    <xf numFmtId="0" fontId="3" fillId="37" borderId="21" xfId="0" applyFont="1" applyFill="1" applyBorder="1" applyAlignment="1">
      <alignment vertical="center"/>
    </xf>
    <xf numFmtId="3" fontId="3" fillId="33" borderId="17" xfId="0" applyNumberFormat="1" applyFont="1" applyFill="1" applyBorder="1" applyAlignment="1">
      <alignment/>
    </xf>
    <xf numFmtId="16" fontId="3" fillId="33" borderId="12" xfId="0" applyNumberFormat="1" applyFont="1" applyFill="1" applyBorder="1" applyAlignment="1">
      <alignment horizontal="center" vertical="center" wrapText="1"/>
    </xf>
    <xf numFmtId="0" fontId="10" fillId="34" borderId="11" xfId="58" applyFont="1" applyFill="1" applyBorder="1">
      <alignment/>
      <protection/>
    </xf>
    <xf numFmtId="0" fontId="8" fillId="33" borderId="25" xfId="0" applyFont="1" applyFill="1" applyBorder="1" applyAlignment="1">
      <alignment horizontal="center"/>
    </xf>
    <xf numFmtId="10" fontId="5" fillId="0" borderId="26" xfId="0" applyNumberFormat="1" applyFont="1" applyBorder="1" applyAlignment="1">
      <alignment horizontal="center"/>
    </xf>
    <xf numFmtId="0" fontId="8" fillId="33" borderId="26" xfId="0" applyFont="1" applyFill="1" applyBorder="1" applyAlignment="1">
      <alignment horizontal="center"/>
    </xf>
    <xf numFmtId="10" fontId="5" fillId="0" borderId="27" xfId="0" applyNumberFormat="1" applyFont="1" applyBorder="1" applyAlignment="1">
      <alignment horizontal="center"/>
    </xf>
    <xf numFmtId="3" fontId="3" fillId="33" borderId="17" xfId="0" applyNumberFormat="1" applyFont="1" applyFill="1" applyBorder="1" applyAlignment="1">
      <alignment horizontal="center"/>
    </xf>
    <xf numFmtId="0" fontId="10" fillId="34" borderId="15" xfId="0" applyFont="1" applyFill="1" applyBorder="1" applyAlignment="1">
      <alignment/>
    </xf>
    <xf numFmtId="3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0" fontId="57" fillId="0" borderId="0" xfId="0" applyFont="1" applyAlignment="1">
      <alignment/>
    </xf>
    <xf numFmtId="4" fontId="0" fillId="0" borderId="0" xfId="0" applyNumberFormat="1" applyFont="1" applyFill="1" applyAlignment="1">
      <alignment/>
    </xf>
    <xf numFmtId="0" fontId="6" fillId="0" borderId="21" xfId="0" applyFont="1" applyBorder="1" applyAlignment="1">
      <alignment horizontal="center" vertical="center" wrapText="1"/>
    </xf>
    <xf numFmtId="4" fontId="6" fillId="33" borderId="28" xfId="0" applyNumberFormat="1" applyFont="1" applyFill="1" applyBorder="1" applyAlignment="1">
      <alignment horizontal="center"/>
    </xf>
    <xf numFmtId="4" fontId="6" fillId="33" borderId="20" xfId="0" applyNumberFormat="1" applyFont="1" applyFill="1" applyBorder="1" applyAlignment="1">
      <alignment horizontal="center"/>
    </xf>
    <xf numFmtId="4" fontId="6" fillId="33" borderId="26" xfId="0" applyNumberFormat="1" applyFont="1" applyFill="1" applyBorder="1" applyAlignment="1">
      <alignment horizontal="center"/>
    </xf>
    <xf numFmtId="3" fontId="3" fillId="34" borderId="29" xfId="0" applyNumberFormat="1" applyFont="1" applyFill="1" applyBorder="1" applyAlignment="1">
      <alignment horizontal="center"/>
    </xf>
    <xf numFmtId="3" fontId="3" fillId="34" borderId="30" xfId="0" applyNumberFormat="1" applyFont="1" applyFill="1" applyBorder="1" applyAlignment="1">
      <alignment horizontal="center"/>
    </xf>
    <xf numFmtId="3" fontId="3" fillId="34" borderId="25" xfId="0" applyNumberFormat="1" applyFont="1" applyFill="1" applyBorder="1" applyAlignment="1">
      <alignment horizontal="center"/>
    </xf>
    <xf numFmtId="4" fontId="6" fillId="0" borderId="28" xfId="0" applyNumberFormat="1" applyFont="1" applyFill="1" applyBorder="1" applyAlignment="1">
      <alignment horizontal="center"/>
    </xf>
    <xf numFmtId="4" fontId="6" fillId="0" borderId="20" xfId="0" applyNumberFormat="1" applyFont="1" applyFill="1" applyBorder="1" applyAlignment="1">
      <alignment horizontal="center"/>
    </xf>
    <xf numFmtId="4" fontId="6" fillId="0" borderId="26" xfId="0" applyNumberFormat="1" applyFont="1" applyFill="1" applyBorder="1" applyAlignment="1">
      <alignment horizontal="center"/>
    </xf>
    <xf numFmtId="4" fontId="3" fillId="34" borderId="31" xfId="0" applyNumberFormat="1" applyFont="1" applyFill="1" applyBorder="1" applyAlignment="1">
      <alignment horizontal="center"/>
    </xf>
    <xf numFmtId="4" fontId="3" fillId="34" borderId="32" xfId="0" applyNumberFormat="1" applyFont="1" applyFill="1" applyBorder="1" applyAlignment="1">
      <alignment horizontal="center"/>
    </xf>
    <xf numFmtId="4" fontId="3" fillId="34" borderId="27" xfId="0" applyNumberFormat="1" applyFont="1" applyFill="1" applyBorder="1" applyAlignment="1">
      <alignment horizontal="center"/>
    </xf>
    <xf numFmtId="0" fontId="11" fillId="0" borderId="0" xfId="0" applyFont="1" applyAlignment="1">
      <alignment horizontal="center" vertical="center" wrapText="1"/>
    </xf>
    <xf numFmtId="0" fontId="3" fillId="0" borderId="0" xfId="0" applyFont="1" applyFill="1" applyBorder="1" applyAlignment="1">
      <alignment horizontal="left"/>
    </xf>
    <xf numFmtId="0" fontId="3" fillId="33" borderId="33" xfId="0" applyFont="1" applyFill="1" applyBorder="1" applyAlignment="1">
      <alignment horizontal="center" vertical="center" wrapText="1"/>
    </xf>
    <xf numFmtId="0" fontId="3" fillId="33" borderId="34" xfId="0" applyFont="1" applyFill="1" applyBorder="1" applyAlignment="1">
      <alignment horizontal="center" vertical="center" wrapText="1"/>
    </xf>
    <xf numFmtId="0" fontId="3" fillId="33" borderId="35" xfId="0" applyFont="1" applyFill="1" applyBorder="1" applyAlignment="1">
      <alignment horizontal="center" vertical="center" wrapText="1"/>
    </xf>
    <xf numFmtId="0" fontId="3" fillId="33" borderId="36" xfId="0" applyFont="1" applyFill="1" applyBorder="1" applyAlignment="1">
      <alignment horizontal="center" vertical="center" wrapText="1"/>
    </xf>
    <xf numFmtId="0" fontId="3" fillId="33" borderId="37" xfId="0" applyFont="1" applyFill="1" applyBorder="1" applyAlignment="1">
      <alignment horizontal="center" vertical="center" wrapText="1"/>
    </xf>
    <xf numFmtId="0" fontId="3" fillId="33" borderId="38" xfId="0" applyFont="1" applyFill="1" applyBorder="1" applyAlignment="1">
      <alignment horizontal="center" vertical="center" wrapText="1"/>
    </xf>
    <xf numFmtId="0" fontId="5" fillId="33" borderId="39" xfId="0" applyFont="1" applyFill="1" applyBorder="1" applyAlignment="1">
      <alignment horizontal="center" vertical="center" wrapText="1"/>
    </xf>
    <xf numFmtId="0" fontId="5" fillId="33" borderId="40" xfId="0" applyFont="1" applyFill="1" applyBorder="1" applyAlignment="1">
      <alignment horizontal="center" vertical="center" wrapText="1"/>
    </xf>
    <xf numFmtId="0" fontId="9" fillId="0" borderId="41" xfId="0" applyFont="1" applyBorder="1" applyAlignment="1">
      <alignment horizontal="center" vertical="center" wrapText="1"/>
    </xf>
    <xf numFmtId="0" fontId="5" fillId="33" borderId="42" xfId="0" applyFont="1" applyFill="1" applyBorder="1" applyAlignment="1">
      <alignment horizontal="center" vertical="center" wrapText="1"/>
    </xf>
    <xf numFmtId="0" fontId="5" fillId="33" borderId="43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/>
    </xf>
    <xf numFmtId="0" fontId="13" fillId="0" borderId="44" xfId="0" applyFont="1" applyBorder="1" applyAlignment="1">
      <alignment horizontal="center" vertical="center" wrapText="1"/>
    </xf>
    <xf numFmtId="0" fontId="13" fillId="0" borderId="45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3" fillId="0" borderId="46" xfId="0" applyFont="1" applyBorder="1" applyAlignment="1">
      <alignment horizontal="center" vertical="center" wrapText="1"/>
    </xf>
    <xf numFmtId="0" fontId="13" fillId="0" borderId="47" xfId="0" applyFont="1" applyBorder="1" applyAlignment="1">
      <alignment horizontal="center" vertical="center" wrapText="1"/>
    </xf>
    <xf numFmtId="0" fontId="13" fillId="0" borderId="48" xfId="0" applyFont="1" applyBorder="1" applyAlignment="1">
      <alignment horizontal="center" vertical="center" wrapText="1"/>
    </xf>
    <xf numFmtId="0" fontId="13" fillId="0" borderId="49" xfId="0" applyFont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left" vertical="center" wrapText="1"/>
    </xf>
    <xf numFmtId="0" fontId="5" fillId="0" borderId="47" xfId="0" applyFont="1" applyBorder="1" applyAlignment="1">
      <alignment horizontal="left" vertical="center" wrapText="1"/>
    </xf>
    <xf numFmtId="0" fontId="5" fillId="0" borderId="48" xfId="0" applyFont="1" applyBorder="1" applyAlignment="1">
      <alignment horizontal="left" vertical="center" wrapText="1"/>
    </xf>
    <xf numFmtId="0" fontId="5" fillId="0" borderId="49" xfId="0" applyFont="1" applyBorder="1" applyAlignment="1">
      <alignment horizontal="left" vertical="center" wrapText="1"/>
    </xf>
    <xf numFmtId="0" fontId="5" fillId="0" borderId="41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/>
    </xf>
    <xf numFmtId="0" fontId="5" fillId="0" borderId="44" xfId="0" applyFont="1" applyBorder="1" applyAlignment="1">
      <alignment horizontal="left" vertical="center" wrapText="1"/>
    </xf>
    <xf numFmtId="0" fontId="5" fillId="0" borderId="45" xfId="0" applyFont="1" applyBorder="1" applyAlignment="1">
      <alignment horizontal="left" vertical="center" wrapText="1"/>
    </xf>
    <xf numFmtId="0" fontId="5" fillId="0" borderId="24" xfId="0" applyFont="1" applyBorder="1" applyAlignment="1">
      <alignment horizontal="left" vertical="center" wrapText="1"/>
    </xf>
    <xf numFmtId="0" fontId="3" fillId="33" borderId="29" xfId="0" applyFont="1" applyFill="1" applyBorder="1" applyAlignment="1">
      <alignment horizontal="center" vertical="center" wrapText="1"/>
    </xf>
    <xf numFmtId="0" fontId="3" fillId="33" borderId="30" xfId="0" applyFont="1" applyFill="1" applyBorder="1" applyAlignment="1">
      <alignment horizontal="center" vertical="center" wrapText="1"/>
    </xf>
    <xf numFmtId="0" fontId="3" fillId="33" borderId="50" xfId="0" applyFont="1" applyFill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5" fillId="33" borderId="44" xfId="0" applyFont="1" applyFill="1" applyBorder="1" applyAlignment="1">
      <alignment horizontal="center"/>
    </xf>
    <xf numFmtId="0" fontId="5" fillId="33" borderId="45" xfId="0" applyFont="1" applyFill="1" applyBorder="1" applyAlignment="1">
      <alignment horizontal="center"/>
    </xf>
    <xf numFmtId="0" fontId="5" fillId="33" borderId="24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39" xfId="0" applyFont="1" applyFill="1" applyBorder="1" applyAlignment="1">
      <alignment horizontal="center" vertical="center" wrapText="1"/>
    </xf>
    <xf numFmtId="0" fontId="3" fillId="33" borderId="40" xfId="0" applyFont="1" applyFill="1" applyBorder="1" applyAlignment="1">
      <alignment horizontal="center" vertical="center" wrapText="1"/>
    </xf>
    <xf numFmtId="0" fontId="3" fillId="33" borderId="11" xfId="58" applyFont="1" applyFill="1" applyBorder="1" applyAlignment="1">
      <alignment horizontal="center" vertical="center" wrapText="1"/>
      <protection/>
    </xf>
    <xf numFmtId="0" fontId="3" fillId="0" borderId="0" xfId="58" applyFont="1" applyBorder="1" applyAlignment="1">
      <alignment horizontal="center"/>
      <protection/>
    </xf>
    <xf numFmtId="0" fontId="3" fillId="0" borderId="0" xfId="58" applyFont="1" applyFill="1" applyBorder="1" applyAlignment="1">
      <alignment horizontal="center"/>
      <protection/>
    </xf>
    <xf numFmtId="0" fontId="6" fillId="0" borderId="51" xfId="0" applyFont="1" applyBorder="1" applyAlignment="1">
      <alignment vertical="center" wrapText="1"/>
    </xf>
    <xf numFmtId="0" fontId="6" fillId="0" borderId="52" xfId="0" applyFont="1" applyBorder="1" applyAlignment="1">
      <alignment vertical="center" wrapText="1"/>
    </xf>
    <xf numFmtId="0" fontId="3" fillId="33" borderId="0" xfId="58" applyFont="1" applyFill="1" applyBorder="1" applyAlignment="1">
      <alignment horizontal="center" vertical="center" wrapText="1"/>
      <protection/>
    </xf>
    <xf numFmtId="0" fontId="3" fillId="36" borderId="46" xfId="0" applyFont="1" applyFill="1" applyBorder="1" applyAlignment="1">
      <alignment horizontal="center" vertical="center" wrapText="1"/>
    </xf>
    <xf numFmtId="0" fontId="3" fillId="36" borderId="47" xfId="0" applyFont="1" applyFill="1" applyBorder="1" applyAlignment="1">
      <alignment horizontal="center" vertical="center" wrapText="1"/>
    </xf>
    <xf numFmtId="0" fontId="3" fillId="36" borderId="48" xfId="0" applyFont="1" applyFill="1" applyBorder="1" applyAlignment="1">
      <alignment horizontal="center" vertical="center" wrapText="1"/>
    </xf>
    <xf numFmtId="0" fontId="3" fillId="36" borderId="49" xfId="0" applyFont="1" applyFill="1" applyBorder="1" applyAlignment="1">
      <alignment horizontal="center" vertical="center" wrapText="1"/>
    </xf>
    <xf numFmtId="0" fontId="3" fillId="36" borderId="41" xfId="0" applyFont="1" applyFill="1" applyBorder="1" applyAlignment="1">
      <alignment horizontal="center" vertical="center" wrapText="1"/>
    </xf>
    <xf numFmtId="0" fontId="3" fillId="36" borderId="21" xfId="0" applyFont="1" applyFill="1" applyBorder="1" applyAlignment="1">
      <alignment horizontal="center" vertical="center" wrapText="1"/>
    </xf>
    <xf numFmtId="0" fontId="8" fillId="0" borderId="47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Sheet1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Структура на пензионери за ноември 2019 година</a:t>
            </a:r>
          </a:p>
        </c:rich>
      </c:tx>
      <c:layout>
        <c:manualLayout>
          <c:xMode val="factor"/>
          <c:yMode val="factor"/>
          <c:x val="-0.00775"/>
          <c:y val="0.0257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305"/>
          <c:y val="0.481"/>
          <c:w val="0.29125"/>
          <c:h val="0.286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explosion val="17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7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'корисници на пензија'!$C$26:$C$30</c:f>
              <c:strCache/>
            </c:strRef>
          </c:cat>
          <c:val>
            <c:numRef>
              <c:f>'корисници на пензија'!$E$26:$E$30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99CC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НОВИ И ПОЧИНАТИ КОРИСНИЦИ ВО ТЕКОТ НА НОЕМВРИ 2019  ГОДИНА</a:t>
            </a:r>
          </a:p>
        </c:rich>
      </c:tx>
      <c:layout>
        <c:manualLayout>
          <c:xMode val="factor"/>
          <c:yMode val="factor"/>
          <c:x val="0.092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5"/>
          <c:y val="0.21475"/>
          <c:w val="0.92275"/>
          <c:h val="0.64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'нови и починати корисници'!$B$4:$D$4</c:f>
              <c:strCache>
                <c:ptCount val="1"/>
                <c:pt idx="0">
                  <c:v>Нови пензионери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'нови и починати корисници'!$A$7:$A$9</c:f>
              <c:strCache/>
            </c:strRef>
          </c:cat>
          <c:val>
            <c:numRef>
              <c:f>'нови и починати корисници'!$D$7:$D$9</c:f>
              <c:numCache/>
            </c:numRef>
          </c:val>
        </c:ser>
        <c:ser>
          <c:idx val="1"/>
          <c:order val="1"/>
          <c:tx>
            <c:strRef>
              <c:f>'нови и починати корисници'!$E$4:$G$4</c:f>
              <c:strCache>
                <c:ptCount val="1"/>
                <c:pt idx="0">
                  <c:v>Починати пензионери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'нови и починати корисници'!$A$7:$A$9</c:f>
              <c:strCache/>
            </c:strRef>
          </c:cat>
          <c:val>
            <c:numRef>
              <c:f>'нови и починати корисници'!$G$7:$G$9</c:f>
              <c:numCache/>
            </c:numRef>
          </c:val>
        </c:ser>
        <c:axId val="50052957"/>
        <c:axId val="47823430"/>
      </c:barChart>
      <c:catAx>
        <c:axId val="5005295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</a:defRPr>
            </a:pPr>
          </a:p>
        </c:txPr>
        <c:crossAx val="47823430"/>
        <c:crosses val="autoZero"/>
        <c:auto val="1"/>
        <c:lblOffset val="100"/>
        <c:tickLblSkip val="1"/>
        <c:noMultiLvlLbl val="0"/>
      </c:catAx>
      <c:valAx>
        <c:axId val="4782343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052957"/>
        <c:crossesAt val="1"/>
        <c:crossBetween val="between"/>
        <c:dispUnits/>
      </c:valAx>
      <c:spPr>
        <a:solidFill>
          <a:srgbClr val="99CC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0425"/>
          <c:y val="0.84625"/>
          <c:w val="0.4935"/>
          <c:h val="0.1125"/>
        </c:manualLayout>
      </c:layout>
      <c:overlay val="0"/>
      <c:spPr>
        <a:solidFill>
          <a:srgbClr val="99CC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05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99CC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Структура на пензионери по износ на пензија за ноември 2019</a:t>
            </a:r>
          </a:p>
        </c:rich>
      </c:tx>
      <c:layout>
        <c:manualLayout>
          <c:xMode val="factor"/>
          <c:yMode val="factor"/>
          <c:x val="0.038"/>
          <c:y val="-0.0212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575"/>
          <c:y val="0.4685"/>
          <c:w val="0.286"/>
          <c:h val="0.248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 </c:separator>
          </c:dLbls>
          <c:cat>
            <c:strRef>
              <c:f>'мин.макс.'!$A$6:$A$9</c:f>
              <c:strCache/>
            </c:strRef>
          </c:cat>
          <c:val>
            <c:numRef>
              <c:f>'мин.макс.'!$F$6:$F$9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99CC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904875</xdr:colOff>
      <xdr:row>22</xdr:row>
      <xdr:rowOff>180975</xdr:rowOff>
    </xdr:from>
    <xdr:to>
      <xdr:col>5</xdr:col>
      <xdr:colOff>257175</xdr:colOff>
      <xdr:row>33</xdr:row>
      <xdr:rowOff>19050</xdr:rowOff>
    </xdr:to>
    <xdr:graphicFrame>
      <xdr:nvGraphicFramePr>
        <xdr:cNvPr id="1" name="Chart 3"/>
        <xdr:cNvGraphicFramePr/>
      </xdr:nvGraphicFramePr>
      <xdr:xfrm>
        <a:off x="904875" y="5695950"/>
        <a:ext cx="4981575" cy="193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933450</xdr:colOff>
      <xdr:row>11</xdr:row>
      <xdr:rowOff>38100</xdr:rowOff>
    </xdr:from>
    <xdr:to>
      <xdr:col>8</xdr:col>
      <xdr:colOff>314325</xdr:colOff>
      <xdr:row>21</xdr:row>
      <xdr:rowOff>85725</xdr:rowOff>
    </xdr:to>
    <xdr:graphicFrame>
      <xdr:nvGraphicFramePr>
        <xdr:cNvPr id="1" name="Chart 5"/>
        <xdr:cNvGraphicFramePr/>
      </xdr:nvGraphicFramePr>
      <xdr:xfrm>
        <a:off x="933450" y="2524125"/>
        <a:ext cx="5876925" cy="169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13</xdr:row>
      <xdr:rowOff>28575</xdr:rowOff>
    </xdr:from>
    <xdr:to>
      <xdr:col>5</xdr:col>
      <xdr:colOff>628650</xdr:colOff>
      <xdr:row>27</xdr:row>
      <xdr:rowOff>95250</xdr:rowOff>
    </xdr:to>
    <xdr:graphicFrame>
      <xdr:nvGraphicFramePr>
        <xdr:cNvPr id="1" name="Chart 3"/>
        <xdr:cNvGraphicFramePr/>
      </xdr:nvGraphicFramePr>
      <xdr:xfrm>
        <a:off x="571500" y="3171825"/>
        <a:ext cx="5848350" cy="2333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6"/>
  <sheetViews>
    <sheetView tabSelected="1" zoomScalePageLayoutView="0" workbookViewId="0" topLeftCell="A1">
      <selection activeCell="F20" sqref="F20"/>
    </sheetView>
  </sheetViews>
  <sheetFormatPr defaultColWidth="9.140625" defaultRowHeight="12.75"/>
  <cols>
    <col min="1" max="1" width="20.57421875" style="12" customWidth="1"/>
    <col min="2" max="2" width="15.57421875" style="12" customWidth="1"/>
    <col min="3" max="3" width="16.28125" style="12" customWidth="1"/>
    <col min="4" max="4" width="15.00390625" style="12" customWidth="1"/>
    <col min="5" max="5" width="17.00390625" style="12" customWidth="1"/>
    <col min="6" max="6" width="16.57421875" style="12" customWidth="1"/>
    <col min="7" max="7" width="13.421875" style="12" customWidth="1"/>
    <col min="8" max="8" width="12.28125" style="12" customWidth="1"/>
    <col min="9" max="9" width="14.140625" style="12" customWidth="1"/>
    <col min="10" max="10" width="13.28125" style="12" customWidth="1"/>
    <col min="11" max="11" width="16.28125" style="12" customWidth="1"/>
    <col min="12" max="12" width="15.421875" style="12" bestFit="1" customWidth="1"/>
    <col min="13" max="16384" width="9.140625" style="12" customWidth="1"/>
  </cols>
  <sheetData>
    <row r="1" spans="1:5" ht="15.75" customHeight="1">
      <c r="A1" s="137" t="s">
        <v>94</v>
      </c>
      <c r="B1" s="138"/>
      <c r="C1" s="138"/>
      <c r="D1" s="138"/>
      <c r="E1" s="139"/>
    </row>
    <row r="2" spans="1:5" ht="26.25" customHeight="1">
      <c r="A2" s="140"/>
      <c r="B2" s="141"/>
      <c r="C2" s="141"/>
      <c r="D2" s="141"/>
      <c r="E2" s="142"/>
    </row>
    <row r="3" spans="1:5" ht="19.5" customHeight="1">
      <c r="A3" s="13"/>
      <c r="B3" s="13"/>
      <c r="C3" s="13"/>
      <c r="D3" s="13"/>
      <c r="E3" s="14"/>
    </row>
    <row r="4" spans="1:7" ht="38.25" customHeight="1" thickBot="1">
      <c r="A4" s="145" t="s">
        <v>95</v>
      </c>
      <c r="B4" s="145"/>
      <c r="C4" s="145"/>
      <c r="D4" s="145"/>
      <c r="E4" s="145"/>
      <c r="G4" s="54"/>
    </row>
    <row r="5" spans="1:5" ht="23.25" customHeight="1">
      <c r="A5" s="55" t="s">
        <v>96</v>
      </c>
      <c r="B5" s="146" t="s">
        <v>19</v>
      </c>
      <c r="C5" s="146" t="s">
        <v>20</v>
      </c>
      <c r="D5" s="146" t="s">
        <v>21</v>
      </c>
      <c r="E5" s="143" t="s">
        <v>22</v>
      </c>
    </row>
    <row r="6" spans="1:5" ht="47.25" customHeight="1">
      <c r="A6" s="3" t="s">
        <v>2</v>
      </c>
      <c r="B6" s="147"/>
      <c r="C6" s="147"/>
      <c r="D6" s="147"/>
      <c r="E6" s="144"/>
    </row>
    <row r="7" spans="1:12" ht="15.75" customHeight="1">
      <c r="A7" s="48" t="s">
        <v>3</v>
      </c>
      <c r="B7" s="52">
        <v>75273</v>
      </c>
      <c r="C7" s="52">
        <v>700</v>
      </c>
      <c r="D7" s="33">
        <v>122</v>
      </c>
      <c r="E7" s="57">
        <f>SUM(B7:D7)</f>
        <v>76095</v>
      </c>
      <c r="G7" s="74"/>
      <c r="H7" s="74"/>
      <c r="I7" s="74"/>
      <c r="J7" s="74"/>
      <c r="K7" s="74"/>
      <c r="L7" s="76"/>
    </row>
    <row r="8" spans="1:11" ht="16.5" customHeight="1">
      <c r="A8" s="3" t="s">
        <v>4</v>
      </c>
      <c r="B8" s="15">
        <v>34226</v>
      </c>
      <c r="C8" s="15">
        <v>161</v>
      </c>
      <c r="D8" s="15">
        <v>0</v>
      </c>
      <c r="E8" s="58">
        <f>SUM(B8:D8)</f>
        <v>34387</v>
      </c>
      <c r="G8" s="74"/>
      <c r="H8" s="74"/>
      <c r="I8" s="74"/>
      <c r="J8" s="74"/>
      <c r="K8" s="74"/>
    </row>
    <row r="9" spans="1:12" ht="15.75" customHeight="1">
      <c r="A9" s="48" t="s">
        <v>47</v>
      </c>
      <c r="B9" s="40">
        <v>211140</v>
      </c>
      <c r="C9" s="40">
        <v>326</v>
      </c>
      <c r="D9" s="33">
        <v>34</v>
      </c>
      <c r="E9" s="57">
        <f>SUM(B9:D9)</f>
        <v>211500</v>
      </c>
      <c r="G9" s="74"/>
      <c r="H9" s="74"/>
      <c r="I9" s="74"/>
      <c r="J9" s="74"/>
      <c r="K9" s="74"/>
      <c r="L9" s="76"/>
    </row>
    <row r="10" spans="1:12" ht="17.25" customHeight="1" thickBot="1">
      <c r="A10" s="49" t="s">
        <v>23</v>
      </c>
      <c r="B10" s="56">
        <f>SUM(B7:B9)</f>
        <v>320639</v>
      </c>
      <c r="C10" s="56">
        <f>SUM(C7:C9)</f>
        <v>1187</v>
      </c>
      <c r="D10" s="56">
        <f>SUM(D7:D9)</f>
        <v>156</v>
      </c>
      <c r="E10" s="59">
        <f>SUM(B10:D10)</f>
        <v>321982</v>
      </c>
      <c r="F10" s="70"/>
      <c r="G10" s="74"/>
      <c r="H10" s="80"/>
      <c r="I10" s="74"/>
      <c r="J10" s="74"/>
      <c r="L10" s="76"/>
    </row>
    <row r="11" spans="1:10" ht="15.75" thickBot="1">
      <c r="A11" s="4"/>
      <c r="B11" s="51"/>
      <c r="C11" s="51"/>
      <c r="D11" s="51"/>
      <c r="E11" s="16"/>
      <c r="F11" s="53"/>
      <c r="G11" s="74"/>
      <c r="I11" s="74"/>
      <c r="J11" s="74"/>
    </row>
    <row r="12" spans="1:12" ht="15">
      <c r="A12" s="55" t="s">
        <v>44</v>
      </c>
      <c r="B12" s="126" t="s">
        <v>43</v>
      </c>
      <c r="C12" s="127"/>
      <c r="D12" s="128"/>
      <c r="E12" s="16"/>
      <c r="H12" s="73"/>
      <c r="I12" s="74"/>
      <c r="L12" s="76"/>
    </row>
    <row r="13" spans="1:8" ht="17.25" customHeight="1">
      <c r="A13" s="48" t="s">
        <v>3</v>
      </c>
      <c r="B13" s="129">
        <v>11617</v>
      </c>
      <c r="C13" s="130"/>
      <c r="D13" s="131"/>
      <c r="E13" s="16"/>
      <c r="G13" s="73"/>
      <c r="H13" s="74"/>
    </row>
    <row r="14" spans="1:8" ht="16.5" customHeight="1">
      <c r="A14" s="3" t="s">
        <v>4</v>
      </c>
      <c r="B14" s="123">
        <v>13147</v>
      </c>
      <c r="C14" s="124"/>
      <c r="D14" s="125"/>
      <c r="E14" s="16"/>
      <c r="G14" s="74"/>
      <c r="H14" s="53"/>
    </row>
    <row r="15" spans="1:11" ht="17.25" customHeight="1">
      <c r="A15" s="48" t="s">
        <v>47</v>
      </c>
      <c r="B15" s="129">
        <v>15821</v>
      </c>
      <c r="C15" s="130"/>
      <c r="D15" s="131"/>
      <c r="E15" s="17"/>
      <c r="G15" s="53"/>
      <c r="H15" s="75"/>
      <c r="K15" s="76"/>
    </row>
    <row r="16" spans="1:11" ht="16.5" customHeight="1">
      <c r="A16" s="69" t="s">
        <v>48</v>
      </c>
      <c r="B16" s="123">
        <v>7180</v>
      </c>
      <c r="C16" s="124"/>
      <c r="D16" s="125"/>
      <c r="E16" s="17"/>
      <c r="G16" s="75"/>
      <c r="H16" s="53"/>
      <c r="J16" s="78"/>
      <c r="K16" s="76"/>
    </row>
    <row r="17" spans="1:12" ht="16.5" customHeight="1">
      <c r="A17" s="68" t="s">
        <v>49</v>
      </c>
      <c r="B17" s="129">
        <v>21829</v>
      </c>
      <c r="C17" s="130"/>
      <c r="D17" s="131"/>
      <c r="E17" s="17"/>
      <c r="G17" s="53"/>
      <c r="H17" s="74"/>
      <c r="J17" s="70"/>
      <c r="L17" s="76"/>
    </row>
    <row r="18" spans="1:11" ht="18.75" customHeight="1" thickBot="1">
      <c r="A18" s="49" t="s">
        <v>23</v>
      </c>
      <c r="B18" s="132">
        <v>14572</v>
      </c>
      <c r="C18" s="133"/>
      <c r="D18" s="134"/>
      <c r="E18" s="17"/>
      <c r="G18" s="74"/>
      <c r="H18" s="74"/>
      <c r="K18" s="76"/>
    </row>
    <row r="19" spans="1:8" ht="19.5" customHeight="1">
      <c r="A19" s="53"/>
      <c r="B19" s="16"/>
      <c r="C19" s="16"/>
      <c r="D19" s="16"/>
      <c r="E19" s="17"/>
      <c r="F19" s="4"/>
      <c r="G19" s="74"/>
      <c r="H19" s="74"/>
    </row>
    <row r="20" spans="1:12" ht="18" customHeight="1">
      <c r="A20" s="148" t="s">
        <v>97</v>
      </c>
      <c r="B20" s="148"/>
      <c r="C20" s="148"/>
      <c r="D20" s="148"/>
      <c r="E20" s="148"/>
      <c r="F20" s="84">
        <v>14572</v>
      </c>
      <c r="G20" s="53"/>
      <c r="H20" s="53"/>
      <c r="K20" s="76"/>
      <c r="L20" s="79"/>
    </row>
    <row r="21" spans="1:11" ht="12.75">
      <c r="A21" s="53"/>
      <c r="B21" s="53"/>
      <c r="C21" s="53"/>
      <c r="D21" s="53"/>
      <c r="E21" s="53"/>
      <c r="F21" s="53"/>
      <c r="G21" s="53"/>
      <c r="H21" s="121"/>
      <c r="K21" s="76"/>
    </row>
    <row r="22" spans="1:12" ht="15">
      <c r="A22" s="5" t="s">
        <v>68</v>
      </c>
      <c r="B22" s="136" t="s">
        <v>98</v>
      </c>
      <c r="C22" s="136"/>
      <c r="D22" s="136"/>
      <c r="E22" s="136"/>
      <c r="F22" s="136"/>
      <c r="G22" s="53"/>
      <c r="H22" s="53"/>
      <c r="L22" s="79"/>
    </row>
    <row r="23" spans="1:8" ht="15">
      <c r="A23" s="4"/>
      <c r="E23" s="4"/>
      <c r="F23" s="4"/>
      <c r="G23" s="53"/>
      <c r="H23" s="53"/>
    </row>
    <row r="24" spans="1:13" ht="15">
      <c r="A24" s="4"/>
      <c r="F24" s="4"/>
      <c r="G24" s="53"/>
      <c r="H24" s="53"/>
      <c r="M24" s="76"/>
    </row>
    <row r="25" spans="1:8" ht="15">
      <c r="A25" s="4"/>
      <c r="F25" s="4"/>
      <c r="G25" s="4"/>
      <c r="H25" s="53"/>
    </row>
    <row r="26" spans="1:8" ht="15">
      <c r="A26" s="4"/>
      <c r="C26" s="6" t="s">
        <v>3</v>
      </c>
      <c r="D26" s="81">
        <f>B7</f>
        <v>75273</v>
      </c>
      <c r="E26" s="7">
        <f aca="true" t="shared" si="0" ref="E26:E31">D26*100/$D$31</f>
        <v>23.3780149200887</v>
      </c>
      <c r="F26" s="4"/>
      <c r="G26" s="4"/>
      <c r="H26" s="53"/>
    </row>
    <row r="27" spans="1:10" ht="15">
      <c r="A27" s="4"/>
      <c r="C27" s="6" t="s">
        <v>4</v>
      </c>
      <c r="D27" s="81">
        <f>B8</f>
        <v>34226</v>
      </c>
      <c r="E27" s="7">
        <f t="shared" si="0"/>
        <v>10.62978675826599</v>
      </c>
      <c r="F27" s="4"/>
      <c r="G27" s="4"/>
      <c r="I27" s="20"/>
      <c r="J27" s="20"/>
    </row>
    <row r="28" spans="1:12" ht="15">
      <c r="A28" s="4"/>
      <c r="C28" s="6" t="s">
        <v>5</v>
      </c>
      <c r="D28" s="81">
        <f>B9</f>
        <v>211140</v>
      </c>
      <c r="E28" s="7">
        <f t="shared" si="0"/>
        <v>65.57509425992757</v>
      </c>
      <c r="F28" s="4"/>
      <c r="G28" s="4"/>
      <c r="I28" s="20"/>
      <c r="J28" s="50"/>
      <c r="K28" s="20"/>
      <c r="L28" s="20"/>
    </row>
    <row r="29" spans="1:10" ht="15">
      <c r="A29" s="4"/>
      <c r="B29" s="4"/>
      <c r="C29" s="8" t="s">
        <v>14</v>
      </c>
      <c r="D29" s="33">
        <f>C10</f>
        <v>1187</v>
      </c>
      <c r="E29" s="7">
        <f t="shared" si="0"/>
        <v>0.3686541483685423</v>
      </c>
      <c r="F29" s="4"/>
      <c r="G29" s="4"/>
      <c r="I29" s="20"/>
      <c r="J29" s="50"/>
    </row>
    <row r="30" spans="1:10" ht="15">
      <c r="A30" s="4"/>
      <c r="B30" s="4"/>
      <c r="C30" s="8" t="s">
        <v>15</v>
      </c>
      <c r="D30" s="33">
        <f>D10</f>
        <v>156</v>
      </c>
      <c r="E30" s="7">
        <f t="shared" si="0"/>
        <v>0.048449913349193435</v>
      </c>
      <c r="F30" s="4"/>
      <c r="G30" s="4"/>
      <c r="I30" s="20"/>
      <c r="J30" s="20"/>
    </row>
    <row r="31" spans="1:7" ht="15">
      <c r="A31" s="4"/>
      <c r="B31" s="4"/>
      <c r="C31" s="8" t="s">
        <v>16</v>
      </c>
      <c r="D31" s="82">
        <f>SUM(D26:D30)</f>
        <v>321982</v>
      </c>
      <c r="E31" s="7">
        <f t="shared" si="0"/>
        <v>100</v>
      </c>
      <c r="F31" s="4"/>
      <c r="G31" s="4"/>
    </row>
    <row r="32" spans="1:7" ht="15">
      <c r="A32" s="4"/>
      <c r="B32" s="4"/>
      <c r="F32" s="4"/>
      <c r="G32" s="4"/>
    </row>
    <row r="33" spans="1:7" ht="15">
      <c r="A33" s="4"/>
      <c r="B33" s="4"/>
      <c r="C33" s="4"/>
      <c r="D33" s="4"/>
      <c r="E33" s="4"/>
      <c r="F33" s="4"/>
      <c r="G33" s="4"/>
    </row>
    <row r="34" spans="1:7" ht="15">
      <c r="A34" s="4"/>
      <c r="B34" s="4"/>
      <c r="C34" s="4"/>
      <c r="D34" s="4"/>
      <c r="E34" s="4"/>
      <c r="F34" s="4"/>
      <c r="G34" s="4"/>
    </row>
    <row r="36" spans="1:7" ht="40.5" customHeight="1">
      <c r="A36" s="135"/>
      <c r="B36" s="135"/>
      <c r="C36" s="135"/>
      <c r="D36" s="135"/>
      <c r="E36" s="135"/>
      <c r="F36" s="135"/>
      <c r="G36" s="135"/>
    </row>
  </sheetData>
  <sheetProtection password="CB24" sheet="1" formatCells="0" formatColumns="0" formatRows="0" insertColumns="0" insertRows="0" insertHyperlinks="0" deleteColumns="0" deleteRows="0" sort="0" autoFilter="0" pivotTables="0"/>
  <mergeCells count="16">
    <mergeCell ref="A36:G36"/>
    <mergeCell ref="B22:F22"/>
    <mergeCell ref="A1:E2"/>
    <mergeCell ref="E5:E6"/>
    <mergeCell ref="A4:E4"/>
    <mergeCell ref="D5:D6"/>
    <mergeCell ref="C5:C6"/>
    <mergeCell ref="B5:B6"/>
    <mergeCell ref="A20:E20"/>
    <mergeCell ref="B17:D17"/>
    <mergeCell ref="B16:D16"/>
    <mergeCell ref="B12:D12"/>
    <mergeCell ref="B13:D13"/>
    <mergeCell ref="B14:D14"/>
    <mergeCell ref="B15:D15"/>
    <mergeCell ref="B18:D18"/>
  </mergeCells>
  <printOptions/>
  <pageMargins left="0.7480314960629921" right="0.7480314960629921" top="0.3937007874015748" bottom="0.5118110236220472" header="0.5118110236220472" footer="0.5118110236220472"/>
  <pageSetup horizontalDpi="300" verticalDpi="300" orientation="landscape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1"/>
  <sheetViews>
    <sheetView zoomScalePageLayoutView="0" workbookViewId="0" topLeftCell="A1">
      <selection activeCell="A11" sqref="A11:I11"/>
    </sheetView>
  </sheetViews>
  <sheetFormatPr defaultColWidth="9.140625" defaultRowHeight="12.75"/>
  <cols>
    <col min="1" max="1" width="23.7109375" style="0" customWidth="1"/>
    <col min="2" max="2" width="9.7109375" style="0" customWidth="1"/>
    <col min="3" max="3" width="9.421875" style="0" customWidth="1"/>
    <col min="4" max="4" width="10.57421875" style="0" customWidth="1"/>
    <col min="5" max="5" width="11.00390625" style="0" customWidth="1"/>
    <col min="6" max="6" width="9.8515625" style="0" customWidth="1"/>
    <col min="7" max="7" width="10.28125" style="0" customWidth="1"/>
    <col min="8" max="8" width="12.8515625" style="0" customWidth="1"/>
    <col min="9" max="9" width="11.140625" style="0" customWidth="1"/>
    <col min="10" max="10" width="8.140625" style="0" customWidth="1"/>
    <col min="11" max="11" width="9.140625" style="0" customWidth="1"/>
    <col min="12" max="12" width="8.28125" style="0" customWidth="1"/>
  </cols>
  <sheetData>
    <row r="1" spans="1:11" ht="17.25" customHeight="1">
      <c r="A1" s="137" t="s">
        <v>99</v>
      </c>
      <c r="B1" s="138"/>
      <c r="C1" s="138"/>
      <c r="D1" s="138"/>
      <c r="E1" s="138"/>
      <c r="F1" s="138"/>
      <c r="G1" s="138"/>
      <c r="H1" s="138"/>
      <c r="I1" s="139"/>
      <c r="J1" s="2"/>
      <c r="K1" s="2"/>
    </row>
    <row r="2" spans="1:11" ht="11.25" customHeight="1">
      <c r="A2" s="140"/>
      <c r="B2" s="141"/>
      <c r="C2" s="141"/>
      <c r="D2" s="141"/>
      <c r="E2" s="141"/>
      <c r="F2" s="141"/>
      <c r="G2" s="141"/>
      <c r="H2" s="141"/>
      <c r="I2" s="142"/>
      <c r="J2" s="2"/>
      <c r="K2" s="2"/>
    </row>
    <row r="3" spans="1:11" ht="20.25" customHeight="1" thickBot="1">
      <c r="A3" s="170" t="s">
        <v>100</v>
      </c>
      <c r="B3" s="170"/>
      <c r="C3" s="170"/>
      <c r="D3" s="170"/>
      <c r="E3" s="170"/>
      <c r="F3" s="170"/>
      <c r="G3" s="170"/>
      <c r="H3" s="170"/>
      <c r="I3" s="170"/>
      <c r="J3" s="10"/>
      <c r="K3" s="10"/>
    </row>
    <row r="4" spans="1:11" ht="19.5" customHeight="1">
      <c r="A4" s="175" t="s">
        <v>28</v>
      </c>
      <c r="B4" s="167" t="s">
        <v>27</v>
      </c>
      <c r="C4" s="168"/>
      <c r="D4" s="169"/>
      <c r="E4" s="167" t="s">
        <v>50</v>
      </c>
      <c r="F4" s="168"/>
      <c r="G4" s="169"/>
      <c r="H4" s="110" t="s">
        <v>12</v>
      </c>
      <c r="I4" s="177" t="s">
        <v>51</v>
      </c>
      <c r="J4" s="2"/>
      <c r="K4" s="2"/>
    </row>
    <row r="5" spans="1:9" ht="30" customHeight="1">
      <c r="A5" s="176"/>
      <c r="B5" s="11" t="s">
        <v>6</v>
      </c>
      <c r="C5" s="11" t="s">
        <v>7</v>
      </c>
      <c r="D5" s="11" t="s">
        <v>8</v>
      </c>
      <c r="E5" s="11" t="s">
        <v>6</v>
      </c>
      <c r="F5" s="11" t="s">
        <v>7</v>
      </c>
      <c r="G5" s="11" t="s">
        <v>8</v>
      </c>
      <c r="H5" s="35" t="s">
        <v>13</v>
      </c>
      <c r="I5" s="178"/>
    </row>
    <row r="6" spans="1:9" ht="15">
      <c r="A6" s="24">
        <v>0</v>
      </c>
      <c r="B6" s="36">
        <v>1</v>
      </c>
      <c r="C6" s="36">
        <v>2</v>
      </c>
      <c r="D6" s="36">
        <v>3</v>
      </c>
      <c r="E6" s="36">
        <v>4</v>
      </c>
      <c r="F6" s="36">
        <v>5</v>
      </c>
      <c r="G6" s="36">
        <v>6</v>
      </c>
      <c r="H6" s="36">
        <v>7</v>
      </c>
      <c r="I6" s="38">
        <v>8</v>
      </c>
    </row>
    <row r="7" spans="1:9" ht="16.5" customHeight="1">
      <c r="A7" s="39" t="s">
        <v>9</v>
      </c>
      <c r="B7" s="33">
        <v>392</v>
      </c>
      <c r="C7" s="33">
        <v>38</v>
      </c>
      <c r="D7" s="40">
        <f>SUM(B7:C7)</f>
        <v>430</v>
      </c>
      <c r="E7" s="33">
        <v>366</v>
      </c>
      <c r="F7" s="9">
        <v>4</v>
      </c>
      <c r="G7" s="33">
        <f>E7+F7</f>
        <v>370</v>
      </c>
      <c r="H7" s="37">
        <f>D7-G7</f>
        <v>60</v>
      </c>
      <c r="I7" s="31">
        <v>218</v>
      </c>
    </row>
    <row r="8" spans="1:9" ht="15.75" customHeight="1">
      <c r="A8" s="3" t="s">
        <v>10</v>
      </c>
      <c r="B8" s="15">
        <v>40</v>
      </c>
      <c r="C8" s="15">
        <v>36</v>
      </c>
      <c r="D8" s="25">
        <f>SUM(B8:C8)</f>
        <v>76</v>
      </c>
      <c r="E8" s="25">
        <v>126</v>
      </c>
      <c r="F8" s="25">
        <v>52</v>
      </c>
      <c r="G8" s="77">
        <f>E8+F8</f>
        <v>178</v>
      </c>
      <c r="H8" s="26">
        <f>D8-G8</f>
        <v>-102</v>
      </c>
      <c r="I8" s="32">
        <v>22</v>
      </c>
    </row>
    <row r="9" spans="1:9" ht="16.5" customHeight="1">
      <c r="A9" s="39" t="s">
        <v>11</v>
      </c>
      <c r="B9" s="33">
        <v>1022</v>
      </c>
      <c r="C9" s="33">
        <v>620</v>
      </c>
      <c r="D9" s="40">
        <f>SUM(B9:C9)</f>
        <v>1642</v>
      </c>
      <c r="E9" s="9">
        <v>541</v>
      </c>
      <c r="F9" s="9">
        <v>207</v>
      </c>
      <c r="G9" s="9">
        <f>E9+F9</f>
        <v>748</v>
      </c>
      <c r="H9" s="37">
        <f>D9-G9</f>
        <v>894</v>
      </c>
      <c r="I9" s="31">
        <v>457</v>
      </c>
    </row>
    <row r="10" spans="1:9" ht="18" customHeight="1" thickBot="1">
      <c r="A10" s="34" t="s">
        <v>8</v>
      </c>
      <c r="B10" s="109">
        <f>SUM(B7:B9)</f>
        <v>1454</v>
      </c>
      <c r="C10" s="109">
        <f>SUM(C7:C9)</f>
        <v>694</v>
      </c>
      <c r="D10" s="109">
        <f>SUM(B10:C10)</f>
        <v>2148</v>
      </c>
      <c r="E10" s="109">
        <f>SUM(E7:E9)</f>
        <v>1033</v>
      </c>
      <c r="F10" s="109">
        <f>SUM(F7:F9)</f>
        <v>263</v>
      </c>
      <c r="G10" s="109">
        <f>SUM(E10:F10)</f>
        <v>1296</v>
      </c>
      <c r="H10" s="116">
        <f>D10-G10</f>
        <v>852</v>
      </c>
      <c r="I10" s="87">
        <f>SUM(I7:I9)</f>
        <v>697</v>
      </c>
    </row>
    <row r="11" spans="1:9" ht="15.75" customHeight="1">
      <c r="A11" s="174" t="s">
        <v>101</v>
      </c>
      <c r="B11" s="174"/>
      <c r="C11" s="174"/>
      <c r="D11" s="174"/>
      <c r="E11" s="174"/>
      <c r="F11" s="174"/>
      <c r="G11" s="174"/>
      <c r="H11" s="174"/>
      <c r="I11" s="174"/>
    </row>
    <row r="12" spans="1:9" ht="12.75">
      <c r="A12" s="12"/>
      <c r="B12" s="12"/>
      <c r="C12" s="12"/>
      <c r="D12" s="12"/>
      <c r="E12" s="12"/>
      <c r="F12" s="12"/>
      <c r="G12" s="12"/>
      <c r="H12" s="12"/>
      <c r="I12" s="12"/>
    </row>
    <row r="13" spans="1:9" ht="15">
      <c r="A13" s="18"/>
      <c r="B13" s="18"/>
      <c r="C13" s="18"/>
      <c r="D13" s="18"/>
      <c r="E13" s="12"/>
      <c r="F13" s="12"/>
      <c r="G13" s="12"/>
      <c r="H13" s="12"/>
      <c r="I13" s="12"/>
    </row>
    <row r="14" spans="1:9" ht="12.75">
      <c r="A14" s="12"/>
      <c r="B14" s="12"/>
      <c r="C14" s="12"/>
      <c r="D14" s="12"/>
      <c r="E14" s="12"/>
      <c r="F14" s="12"/>
      <c r="G14" s="12"/>
      <c r="H14" s="12"/>
      <c r="I14" s="12"/>
    </row>
    <row r="15" spans="1:9" ht="12.75">
      <c r="A15" s="12"/>
      <c r="B15" s="12"/>
      <c r="C15" s="12"/>
      <c r="D15" s="12"/>
      <c r="E15" s="12"/>
      <c r="F15" s="12"/>
      <c r="G15" s="12"/>
      <c r="H15" s="12"/>
      <c r="I15" s="12"/>
    </row>
    <row r="16" spans="1:9" ht="12.75">
      <c r="A16" s="12"/>
      <c r="B16" s="12"/>
      <c r="C16" s="12"/>
      <c r="D16" s="12"/>
      <c r="E16" s="12"/>
      <c r="F16" s="12"/>
      <c r="G16" s="12"/>
      <c r="H16" s="12"/>
      <c r="I16" s="12"/>
    </row>
    <row r="17" spans="1:9" ht="12.75">
      <c r="A17" s="12"/>
      <c r="B17" s="12"/>
      <c r="C17" s="12"/>
      <c r="D17" s="12"/>
      <c r="E17" s="12"/>
      <c r="F17" s="12"/>
      <c r="G17" s="12"/>
      <c r="H17" s="12"/>
      <c r="I17" s="12"/>
    </row>
    <row r="18" spans="1:9" ht="12.75">
      <c r="A18" s="12"/>
      <c r="B18" s="12"/>
      <c r="C18" s="12"/>
      <c r="D18" s="12"/>
      <c r="E18" s="12"/>
      <c r="F18" s="12"/>
      <c r="G18" s="12"/>
      <c r="H18" s="12"/>
      <c r="I18" s="12"/>
    </row>
    <row r="19" spans="1:9" ht="12.75">
      <c r="A19" s="12"/>
      <c r="B19" s="12"/>
      <c r="C19" s="12"/>
      <c r="D19" s="12"/>
      <c r="E19" s="12"/>
      <c r="F19" s="12"/>
      <c r="G19" s="12"/>
      <c r="H19" s="12"/>
      <c r="I19" s="12"/>
    </row>
    <row r="20" spans="1:9" ht="12.75">
      <c r="A20" s="12"/>
      <c r="B20" s="12"/>
      <c r="C20" s="12"/>
      <c r="D20" s="12"/>
      <c r="E20" s="12"/>
      <c r="F20" s="12"/>
      <c r="G20" s="12"/>
      <c r="H20" s="12"/>
      <c r="I20" s="12"/>
    </row>
    <row r="21" spans="1:9" ht="12.75">
      <c r="A21" s="12"/>
      <c r="B21" s="12"/>
      <c r="C21" s="12"/>
      <c r="D21" s="12"/>
      <c r="E21" s="12"/>
      <c r="F21" s="12"/>
      <c r="G21" s="12"/>
      <c r="H21" s="12"/>
      <c r="I21" s="12"/>
    </row>
    <row r="22" spans="1:9" ht="13.5" thickBot="1">
      <c r="A22" s="12"/>
      <c r="B22" s="12"/>
      <c r="C22" s="12"/>
      <c r="D22" s="12"/>
      <c r="E22" s="12"/>
      <c r="F22" s="12"/>
      <c r="G22" s="12"/>
      <c r="H22" s="12"/>
      <c r="I22" s="12"/>
    </row>
    <row r="23" spans="1:9" ht="14.25" customHeight="1" thickBot="1">
      <c r="A23" s="12"/>
      <c r="B23" s="171" t="s">
        <v>26</v>
      </c>
      <c r="C23" s="172"/>
      <c r="D23" s="172"/>
      <c r="E23" s="172"/>
      <c r="F23" s="172"/>
      <c r="G23" s="173"/>
      <c r="H23" s="12"/>
      <c r="I23" s="12"/>
    </row>
    <row r="24" spans="1:9" ht="12.75">
      <c r="A24" s="12"/>
      <c r="H24" s="12"/>
      <c r="I24" s="12"/>
    </row>
    <row r="25" spans="1:9" ht="15.75" thickBot="1">
      <c r="A25" s="45" t="s">
        <v>72</v>
      </c>
      <c r="B25" s="45"/>
      <c r="C25" s="45"/>
      <c r="D25" s="45"/>
      <c r="E25" s="45"/>
      <c r="F25" s="45"/>
      <c r="G25" s="45"/>
      <c r="H25" s="45"/>
      <c r="I25" s="45"/>
    </row>
    <row r="26" spans="1:12" ht="15">
      <c r="A26" s="62" t="s">
        <v>17</v>
      </c>
      <c r="B26" s="63" t="s">
        <v>29</v>
      </c>
      <c r="C26" s="63" t="s">
        <v>30</v>
      </c>
      <c r="D26" s="63" t="s">
        <v>31</v>
      </c>
      <c r="E26" s="63" t="s">
        <v>32</v>
      </c>
      <c r="F26" s="63" t="s">
        <v>33</v>
      </c>
      <c r="G26" s="63" t="s">
        <v>34</v>
      </c>
      <c r="H26" s="63" t="s">
        <v>35</v>
      </c>
      <c r="I26" s="63" t="s">
        <v>36</v>
      </c>
      <c r="J26" s="112" t="s">
        <v>77</v>
      </c>
      <c r="K26" s="112" t="s">
        <v>81</v>
      </c>
      <c r="L26" s="112" t="s">
        <v>88</v>
      </c>
    </row>
    <row r="27" spans="1:12" ht="15">
      <c r="A27" s="85"/>
      <c r="B27" s="47">
        <v>0.0048</v>
      </c>
      <c r="C27" s="47">
        <v>0.0218</v>
      </c>
      <c r="D27" s="47">
        <v>0.0064</v>
      </c>
      <c r="E27" s="47">
        <v>0.0104</v>
      </c>
      <c r="F27" s="47">
        <v>0.13</v>
      </c>
      <c r="G27" s="83">
        <v>0.0765</v>
      </c>
      <c r="H27" s="83">
        <v>0.035</v>
      </c>
      <c r="I27" s="83">
        <v>0.0202</v>
      </c>
      <c r="J27" s="113">
        <v>0.0082</v>
      </c>
      <c r="K27" s="113">
        <v>0.0169</v>
      </c>
      <c r="L27" s="113">
        <v>0.007</v>
      </c>
    </row>
    <row r="28" spans="1:12" ht="15" customHeight="1">
      <c r="A28" s="64" t="s">
        <v>17</v>
      </c>
      <c r="B28" s="46" t="s">
        <v>37</v>
      </c>
      <c r="C28" s="46" t="s">
        <v>38</v>
      </c>
      <c r="D28" s="46" t="s">
        <v>39</v>
      </c>
      <c r="E28" s="46" t="s">
        <v>40</v>
      </c>
      <c r="F28" s="46" t="s">
        <v>41</v>
      </c>
      <c r="G28" s="46" t="s">
        <v>42</v>
      </c>
      <c r="H28" s="46" t="s">
        <v>18</v>
      </c>
      <c r="I28" s="46" t="s">
        <v>45</v>
      </c>
      <c r="J28" s="114" t="s">
        <v>78</v>
      </c>
      <c r="K28" s="114" t="s">
        <v>84</v>
      </c>
      <c r="L28" s="114" t="s">
        <v>89</v>
      </c>
    </row>
    <row r="29" spans="1:16" ht="15" customHeight="1" thickBot="1">
      <c r="A29" s="86"/>
      <c r="B29" s="65">
        <v>0.003</v>
      </c>
      <c r="C29" s="65">
        <v>0.011</v>
      </c>
      <c r="D29" s="65">
        <v>0.0075</v>
      </c>
      <c r="E29" s="66">
        <v>0.021</v>
      </c>
      <c r="F29" s="67">
        <v>0.0031</v>
      </c>
      <c r="G29" s="67">
        <v>0.014</v>
      </c>
      <c r="H29" s="67">
        <v>0.0115</v>
      </c>
      <c r="I29" s="67">
        <v>0.0075</v>
      </c>
      <c r="J29" s="115">
        <v>0.0076</v>
      </c>
      <c r="K29" s="115">
        <v>0.018</v>
      </c>
      <c r="L29" s="115">
        <v>0.004</v>
      </c>
      <c r="M29" s="42"/>
      <c r="N29" s="44"/>
      <c r="O29" s="44"/>
      <c r="P29" s="44"/>
    </row>
    <row r="30" spans="1:15" ht="20.25" customHeight="1" thickBot="1">
      <c r="A30" s="149" t="s">
        <v>70</v>
      </c>
      <c r="B30" s="150"/>
      <c r="C30" s="150"/>
      <c r="D30" s="150"/>
      <c r="E30" s="150"/>
      <c r="F30" s="150"/>
      <c r="G30" s="150"/>
      <c r="H30" s="150"/>
      <c r="I30" s="151"/>
      <c r="J30" s="41"/>
      <c r="K30" s="41"/>
      <c r="L30" s="42"/>
      <c r="M30" s="43"/>
      <c r="N30" s="43"/>
      <c r="O30" s="78"/>
    </row>
    <row r="31" spans="1:9" ht="12.75" customHeight="1">
      <c r="A31" s="152" t="s">
        <v>71</v>
      </c>
      <c r="B31" s="153"/>
      <c r="C31" s="153"/>
      <c r="D31" s="153"/>
      <c r="E31" s="153"/>
      <c r="F31" s="153"/>
      <c r="G31" s="153"/>
      <c r="H31" s="153"/>
      <c r="I31" s="154"/>
    </row>
    <row r="32" spans="1:9" ht="9" customHeight="1" thickBot="1">
      <c r="A32" s="155"/>
      <c r="B32" s="156"/>
      <c r="C32" s="156"/>
      <c r="D32" s="156"/>
      <c r="E32" s="156"/>
      <c r="F32" s="156"/>
      <c r="G32" s="156"/>
      <c r="H32" s="156"/>
      <c r="I32" s="157"/>
    </row>
    <row r="33" spans="1:9" ht="12.75" customHeight="1">
      <c r="A33" s="152" t="s">
        <v>73</v>
      </c>
      <c r="B33" s="153"/>
      <c r="C33" s="153"/>
      <c r="D33" s="153"/>
      <c r="E33" s="153"/>
      <c r="F33" s="153"/>
      <c r="G33" s="153"/>
      <c r="H33" s="153"/>
      <c r="I33" s="154"/>
    </row>
    <row r="34" spans="1:9" ht="9.75" customHeight="1" thickBot="1">
      <c r="A34" s="155"/>
      <c r="B34" s="156"/>
      <c r="C34" s="156"/>
      <c r="D34" s="156"/>
      <c r="E34" s="156"/>
      <c r="F34" s="156"/>
      <c r="G34" s="156"/>
      <c r="H34" s="156"/>
      <c r="I34" s="157"/>
    </row>
    <row r="35" spans="1:9" ht="12.75" customHeight="1">
      <c r="A35" s="158" t="s">
        <v>75</v>
      </c>
      <c r="B35" s="159"/>
      <c r="C35" s="159"/>
      <c r="D35" s="159"/>
      <c r="E35" s="159"/>
      <c r="F35" s="159"/>
      <c r="G35" s="159"/>
      <c r="H35" s="159"/>
      <c r="I35" s="160"/>
    </row>
    <row r="36" spans="1:9" ht="3" customHeight="1" thickBot="1">
      <c r="A36" s="161"/>
      <c r="B36" s="162"/>
      <c r="C36" s="162"/>
      <c r="D36" s="162"/>
      <c r="E36" s="162"/>
      <c r="F36" s="162"/>
      <c r="G36" s="162"/>
      <c r="H36" s="162"/>
      <c r="I36" s="163"/>
    </row>
    <row r="37" spans="1:9" ht="15.75" customHeight="1" thickBot="1">
      <c r="A37" s="164" t="s">
        <v>76</v>
      </c>
      <c r="B37" s="165"/>
      <c r="C37" s="165"/>
      <c r="D37" s="165"/>
      <c r="E37" s="165"/>
      <c r="F37" s="165"/>
      <c r="G37" s="165"/>
      <c r="H37" s="165"/>
      <c r="I37" s="166"/>
    </row>
    <row r="38" spans="1:9" ht="15" customHeight="1" thickBot="1">
      <c r="A38" s="164" t="s">
        <v>80</v>
      </c>
      <c r="B38" s="165"/>
      <c r="C38" s="165"/>
      <c r="D38" s="165"/>
      <c r="E38" s="165"/>
      <c r="F38" s="165"/>
      <c r="G38" s="165"/>
      <c r="H38" s="165"/>
      <c r="I38" s="166"/>
    </row>
    <row r="39" spans="1:9" ht="15.75" thickBot="1">
      <c r="A39" s="164" t="s">
        <v>83</v>
      </c>
      <c r="B39" s="165"/>
      <c r="C39" s="165"/>
      <c r="D39" s="165"/>
      <c r="E39" s="165"/>
      <c r="F39" s="165"/>
      <c r="G39" s="165"/>
      <c r="H39" s="165"/>
      <c r="I39" s="166"/>
    </row>
    <row r="40" spans="1:9" ht="15.75" thickBot="1">
      <c r="A40" s="164" t="s">
        <v>85</v>
      </c>
      <c r="B40" s="165"/>
      <c r="C40" s="165"/>
      <c r="D40" s="165"/>
      <c r="E40" s="165"/>
      <c r="F40" s="165"/>
      <c r="G40" s="165"/>
      <c r="H40" s="165"/>
      <c r="I40" s="166"/>
    </row>
    <row r="41" spans="1:9" ht="15.75" customHeight="1" thickBot="1">
      <c r="A41" s="164" t="s">
        <v>87</v>
      </c>
      <c r="B41" s="165"/>
      <c r="C41" s="165"/>
      <c r="D41" s="165"/>
      <c r="E41" s="165"/>
      <c r="F41" s="165"/>
      <c r="G41" s="165"/>
      <c r="H41" s="165"/>
      <c r="I41" s="166"/>
    </row>
  </sheetData>
  <sheetProtection password="CB24" sheet="1" formatCells="0" formatColumns="0" formatRows="0" insertColumns="0" insertRows="0" insertHyperlinks="0" deleteColumns="0" deleteRows="0" sort="0" autoFilter="0" pivotTables="0"/>
  <mergeCells count="17">
    <mergeCell ref="A41:I41"/>
    <mergeCell ref="A1:I2"/>
    <mergeCell ref="B4:D4"/>
    <mergeCell ref="E4:G4"/>
    <mergeCell ref="A3:I3"/>
    <mergeCell ref="B23:G23"/>
    <mergeCell ref="A11:I11"/>
    <mergeCell ref="A4:A5"/>
    <mergeCell ref="I4:I5"/>
    <mergeCell ref="A40:I40"/>
    <mergeCell ref="A30:I30"/>
    <mergeCell ref="A33:I34"/>
    <mergeCell ref="A31:I32"/>
    <mergeCell ref="A35:I36"/>
    <mergeCell ref="A39:I39"/>
    <mergeCell ref="A38:I38"/>
    <mergeCell ref="A37:I37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">
      <selection activeCell="E10" sqref="E10"/>
    </sheetView>
  </sheetViews>
  <sheetFormatPr defaultColWidth="9.140625" defaultRowHeight="12.75"/>
  <cols>
    <col min="1" max="1" width="35.421875" style="12" customWidth="1"/>
    <col min="2" max="2" width="12.421875" style="12" customWidth="1"/>
    <col min="3" max="3" width="13.8515625" style="12" customWidth="1"/>
    <col min="4" max="4" width="12.140625" style="12" customWidth="1"/>
    <col min="5" max="5" width="13.00390625" style="12" customWidth="1"/>
    <col min="6" max="6" width="13.57421875" style="12" customWidth="1"/>
    <col min="7" max="16384" width="9.140625" style="12" customWidth="1"/>
  </cols>
  <sheetData>
    <row r="1" spans="1:7" ht="15">
      <c r="A1" s="179" t="s">
        <v>102</v>
      </c>
      <c r="B1" s="179"/>
      <c r="C1" s="179"/>
      <c r="D1" s="179"/>
      <c r="E1" s="179"/>
      <c r="F1" s="179"/>
      <c r="G1" s="1"/>
    </row>
    <row r="2" spans="1:7" ht="27.75" customHeight="1">
      <c r="A2" s="179"/>
      <c r="B2" s="179"/>
      <c r="C2" s="179"/>
      <c r="D2" s="179"/>
      <c r="E2" s="179"/>
      <c r="F2" s="179"/>
      <c r="G2" s="1"/>
    </row>
    <row r="3" spans="1:7" ht="15">
      <c r="A3" s="1"/>
      <c r="B3" s="1"/>
      <c r="C3" s="1"/>
      <c r="D3" s="1"/>
      <c r="E3" s="1"/>
      <c r="F3" s="1"/>
      <c r="G3" s="1"/>
    </row>
    <row r="4" spans="1:7" ht="17.25" customHeight="1" thickBot="1">
      <c r="A4" s="180" t="s">
        <v>103</v>
      </c>
      <c r="B4" s="180"/>
      <c r="C4" s="180"/>
      <c r="D4" s="180"/>
      <c r="E4" s="180"/>
      <c r="F4" s="180"/>
      <c r="G4" s="1"/>
    </row>
    <row r="5" spans="1:7" ht="31.5" customHeight="1">
      <c r="A5" s="111" t="s">
        <v>25</v>
      </c>
      <c r="B5" s="27" t="s">
        <v>0</v>
      </c>
      <c r="C5" s="27" t="s">
        <v>1</v>
      </c>
      <c r="D5" s="27" t="s">
        <v>46</v>
      </c>
      <c r="E5" s="27" t="s">
        <v>8</v>
      </c>
      <c r="F5" s="28" t="s">
        <v>24</v>
      </c>
      <c r="G5" s="20"/>
    </row>
    <row r="6" spans="1:7" ht="21.75" customHeight="1">
      <c r="A6" s="48" t="s">
        <v>90</v>
      </c>
      <c r="B6" s="60">
        <v>8849</v>
      </c>
      <c r="C6" s="60">
        <v>2631</v>
      </c>
      <c r="D6" s="60">
        <v>12760</v>
      </c>
      <c r="E6" s="60">
        <f>SUM(B6:D6)</f>
        <v>24240</v>
      </c>
      <c r="F6" s="29">
        <f>E6/$E$10*100</f>
        <v>7.5599038170652975</v>
      </c>
      <c r="G6" s="20"/>
    </row>
    <row r="7" spans="1:7" ht="18.75" customHeight="1">
      <c r="A7" s="3" t="s">
        <v>91</v>
      </c>
      <c r="B7" s="61">
        <v>36968</v>
      </c>
      <c r="C7" s="61">
        <v>10563</v>
      </c>
      <c r="D7" s="61">
        <v>41772</v>
      </c>
      <c r="E7" s="61">
        <f>SUM(B7:D7)</f>
        <v>89303</v>
      </c>
      <c r="F7" s="30">
        <f>E7/$E$10*100</f>
        <v>27.85157139337386</v>
      </c>
      <c r="G7" s="20"/>
    </row>
    <row r="8" spans="1:7" ht="18" customHeight="1">
      <c r="A8" s="48" t="s">
        <v>92</v>
      </c>
      <c r="B8" s="60">
        <v>29356</v>
      </c>
      <c r="C8" s="60">
        <v>20730</v>
      </c>
      <c r="D8" s="60">
        <v>154452</v>
      </c>
      <c r="E8" s="60">
        <f>SUM(B8:D8)</f>
        <v>204538</v>
      </c>
      <c r="F8" s="29">
        <f>E8/$E$10*100</f>
        <v>63.79074286035073</v>
      </c>
      <c r="G8" s="20"/>
    </row>
    <row r="9" spans="1:7" ht="19.5" customHeight="1">
      <c r="A9" s="3" t="s">
        <v>93</v>
      </c>
      <c r="B9" s="61">
        <v>100</v>
      </c>
      <c r="C9" s="61">
        <v>302</v>
      </c>
      <c r="D9" s="61">
        <v>2156</v>
      </c>
      <c r="E9" s="61">
        <f>SUM(B9:D9)</f>
        <v>2558</v>
      </c>
      <c r="F9" s="30">
        <f>E9/$E$10*100</f>
        <v>0.7977819292101085</v>
      </c>
      <c r="G9" s="20"/>
    </row>
    <row r="10" spans="1:7" ht="22.5" customHeight="1" thickBot="1">
      <c r="A10" s="117" t="s">
        <v>8</v>
      </c>
      <c r="B10" s="71">
        <f>SUM(B6:B9)</f>
        <v>75273</v>
      </c>
      <c r="C10" s="71">
        <f>SUM(C6:C9)</f>
        <v>34226</v>
      </c>
      <c r="D10" s="71">
        <f>SUM(D6:D9)</f>
        <v>211140</v>
      </c>
      <c r="E10" s="71">
        <f>SUM(E6:E9)</f>
        <v>320639</v>
      </c>
      <c r="F10" s="72">
        <f>SUM(F6:F9)</f>
        <v>99.99999999999999</v>
      </c>
      <c r="G10" s="20"/>
    </row>
    <row r="11" spans="1:7" ht="12.75">
      <c r="A11" s="20"/>
      <c r="B11" s="20"/>
      <c r="C11" s="20"/>
      <c r="D11" s="20"/>
      <c r="E11" s="20"/>
      <c r="F11" s="20"/>
      <c r="G11" s="20"/>
    </row>
    <row r="12" spans="1:7" ht="15">
      <c r="A12" s="181" t="s">
        <v>104</v>
      </c>
      <c r="B12" s="181"/>
      <c r="C12" s="181"/>
      <c r="D12" s="181"/>
      <c r="E12" s="181"/>
      <c r="F12" s="181"/>
      <c r="G12" s="20"/>
    </row>
    <row r="13" ht="12.75">
      <c r="G13" s="20"/>
    </row>
    <row r="14" spans="1:7" ht="12.75">
      <c r="A14" s="19"/>
      <c r="B14" s="20"/>
      <c r="C14" s="20"/>
      <c r="D14" s="20"/>
      <c r="E14" s="20"/>
      <c r="F14" s="21"/>
      <c r="G14" s="19"/>
    </row>
    <row r="15" spans="1:7" ht="12.75">
      <c r="A15" s="19"/>
      <c r="B15" s="19"/>
      <c r="C15" s="19"/>
      <c r="D15" s="19"/>
      <c r="E15" s="22"/>
      <c r="F15" s="21"/>
      <c r="G15" s="19"/>
    </row>
    <row r="16" spans="1:7" ht="12.75">
      <c r="A16" s="19"/>
      <c r="B16" s="19"/>
      <c r="C16" s="19"/>
      <c r="D16" s="19"/>
      <c r="E16" s="22"/>
      <c r="F16" s="21"/>
      <c r="G16" s="19"/>
    </row>
    <row r="17" spans="1:7" ht="12.75">
      <c r="A17" s="19"/>
      <c r="B17" s="19"/>
      <c r="C17" s="22"/>
      <c r="D17" s="19"/>
      <c r="E17" s="22"/>
      <c r="F17" s="21"/>
      <c r="G17" s="21"/>
    </row>
    <row r="18" spans="1:7" ht="12.75">
      <c r="A18" s="19"/>
      <c r="B18" s="19"/>
      <c r="C18" s="22"/>
      <c r="D18" s="19"/>
      <c r="E18" s="22"/>
      <c r="F18" s="21"/>
      <c r="G18" s="21"/>
    </row>
    <row r="19" spans="1:7" ht="12.75">
      <c r="A19" s="19"/>
      <c r="B19" s="19"/>
      <c r="C19" s="22"/>
      <c r="D19" s="19"/>
      <c r="E19" s="22"/>
      <c r="F19" s="21"/>
      <c r="G19" s="21"/>
    </row>
    <row r="20" spans="1:7" ht="12.75">
      <c r="A20" s="19"/>
      <c r="B20" s="19"/>
      <c r="C20" s="22"/>
      <c r="D20" s="19"/>
      <c r="E20" s="22"/>
      <c r="F20" s="21"/>
      <c r="G20" s="21"/>
    </row>
    <row r="21" spans="1:7" ht="12.75">
      <c r="A21" s="19"/>
      <c r="B21" s="19"/>
      <c r="C21" s="22"/>
      <c r="D21" s="19"/>
      <c r="E21" s="22"/>
      <c r="F21" s="21"/>
      <c r="G21" s="21"/>
    </row>
    <row r="22" spans="1:7" ht="12.75">
      <c r="A22" s="19"/>
      <c r="B22" s="19"/>
      <c r="C22" s="22"/>
      <c r="D22" s="19"/>
      <c r="E22" s="22"/>
      <c r="F22" s="21"/>
      <c r="G22" s="21"/>
    </row>
    <row r="23" spans="1:7" ht="12.75">
      <c r="A23" s="19"/>
      <c r="B23" s="19"/>
      <c r="C23" s="22"/>
      <c r="D23" s="19"/>
      <c r="E23" s="22"/>
      <c r="F23" s="21"/>
      <c r="G23" s="21"/>
    </row>
    <row r="24" spans="1:7" ht="12.75">
      <c r="A24" s="19"/>
      <c r="B24" s="19"/>
      <c r="C24" s="22"/>
      <c r="D24" s="19"/>
      <c r="E24" s="22"/>
      <c r="F24" s="21"/>
      <c r="G24" s="21"/>
    </row>
    <row r="25" spans="1:7" ht="12.75">
      <c r="A25" s="19"/>
      <c r="B25" s="19"/>
      <c r="C25" s="22"/>
      <c r="D25" s="19"/>
      <c r="E25" s="22"/>
      <c r="F25" s="21"/>
      <c r="G25" s="21"/>
    </row>
    <row r="26" spans="1:7" ht="12.75">
      <c r="A26" s="19"/>
      <c r="B26" s="19"/>
      <c r="C26" s="22"/>
      <c r="D26" s="19"/>
      <c r="E26" s="22"/>
      <c r="F26" s="21"/>
      <c r="G26" s="21"/>
    </row>
    <row r="27" spans="1:7" ht="12.75">
      <c r="A27" s="19"/>
      <c r="B27" s="19"/>
      <c r="C27" s="19"/>
      <c r="D27" s="19"/>
      <c r="E27" s="19"/>
      <c r="F27" s="19"/>
      <c r="G27" s="21"/>
    </row>
    <row r="28" spans="1:7" ht="12.75">
      <c r="A28" s="19"/>
      <c r="B28" s="19"/>
      <c r="C28" s="19"/>
      <c r="D28" s="19"/>
      <c r="E28" s="19"/>
      <c r="F28" s="19"/>
      <c r="G28" s="19"/>
    </row>
    <row r="29" spans="1:7" ht="12.75">
      <c r="A29" s="19"/>
      <c r="B29" s="19"/>
      <c r="C29" s="19"/>
      <c r="D29" s="19"/>
      <c r="E29" s="19"/>
      <c r="F29" s="19"/>
      <c r="G29" s="19"/>
    </row>
    <row r="30" spans="1:7" ht="15">
      <c r="A30" s="23"/>
      <c r="B30" s="19"/>
      <c r="C30" s="19"/>
      <c r="D30" s="19"/>
      <c r="E30" s="19"/>
      <c r="F30" s="19"/>
      <c r="G30" s="19"/>
    </row>
    <row r="31" spans="1:7" ht="15">
      <c r="A31" s="23"/>
      <c r="B31" s="19"/>
      <c r="C31" s="19"/>
      <c r="D31" s="19"/>
      <c r="E31" s="19"/>
      <c r="F31" s="19"/>
      <c r="G31" s="19"/>
    </row>
    <row r="32" spans="1:7" ht="15">
      <c r="A32" s="1"/>
      <c r="B32" s="22"/>
      <c r="C32" s="22"/>
      <c r="D32" s="22"/>
      <c r="E32" s="22"/>
      <c r="F32" s="22"/>
      <c r="G32" s="19"/>
    </row>
    <row r="33" spans="1:7" ht="12.75">
      <c r="A33" s="19"/>
      <c r="B33" s="19"/>
      <c r="C33" s="19"/>
      <c r="D33" s="19"/>
      <c r="E33" s="19"/>
      <c r="F33" s="19"/>
      <c r="G33" s="22"/>
    </row>
    <row r="34" spans="1:7" ht="12.75">
      <c r="A34" s="19"/>
      <c r="B34" s="19"/>
      <c r="C34" s="19"/>
      <c r="D34" s="19"/>
      <c r="E34" s="19"/>
      <c r="F34" s="19"/>
      <c r="G34" s="19"/>
    </row>
    <row r="35" ht="12.75">
      <c r="G35" s="19"/>
    </row>
  </sheetData>
  <sheetProtection password="CB24" sheet="1" formatCells="0" formatColumns="0" formatRows="0" insertColumns="0" insertRows="0" insertHyperlinks="0" deleteColumns="0" deleteRows="0" sort="0" autoFilter="0" pivotTables="0"/>
  <mergeCells count="3">
    <mergeCell ref="A1:F2"/>
    <mergeCell ref="A4:F4"/>
    <mergeCell ref="A12:F12"/>
  </mergeCells>
  <printOptions/>
  <pageMargins left="0.75" right="0.75" top="1" bottom="1" header="0.5" footer="0.5"/>
  <pageSetup horizontalDpi="300" verticalDpi="300" orientation="landscape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1">
      <selection activeCell="J15" sqref="J15"/>
    </sheetView>
  </sheetViews>
  <sheetFormatPr defaultColWidth="9.140625" defaultRowHeight="12.75"/>
  <cols>
    <col min="1" max="1" width="7.00390625" style="18" customWidth="1"/>
    <col min="2" max="2" width="22.00390625" style="18" customWidth="1"/>
    <col min="3" max="3" width="15.57421875" style="18" customWidth="1"/>
    <col min="4" max="4" width="15.28125" style="18" customWidth="1"/>
    <col min="5" max="5" width="16.00390625" style="18" customWidth="1"/>
    <col min="6" max="6" width="9.7109375" style="18" customWidth="1"/>
    <col min="7" max="7" width="9.140625" style="18" customWidth="1"/>
    <col min="8" max="8" width="11.8515625" style="18" bestFit="1" customWidth="1"/>
    <col min="9" max="16384" width="9.140625" style="18" customWidth="1"/>
  </cols>
  <sheetData>
    <row r="1" spans="1:6" ht="12.75" customHeight="1">
      <c r="A1" s="184" t="s">
        <v>105</v>
      </c>
      <c r="B1" s="184"/>
      <c r="C1" s="184"/>
      <c r="D1" s="184"/>
      <c r="E1" s="184"/>
      <c r="F1" s="184"/>
    </row>
    <row r="2" spans="1:6" ht="12.75" customHeight="1">
      <c r="A2" s="184"/>
      <c r="B2" s="184"/>
      <c r="C2" s="184"/>
      <c r="D2" s="184"/>
      <c r="E2" s="184"/>
      <c r="F2" s="184"/>
    </row>
    <row r="3" spans="1:6" ht="15" customHeight="1">
      <c r="A3" s="184"/>
      <c r="B3" s="184"/>
      <c r="C3" s="184"/>
      <c r="D3" s="184"/>
      <c r="E3" s="184"/>
      <c r="F3" s="184"/>
    </row>
    <row r="4" ht="15.75" thickBot="1"/>
    <row r="5" spans="2:5" ht="15.75" thickBot="1">
      <c r="B5" s="98" t="s">
        <v>52</v>
      </c>
      <c r="C5" s="99"/>
      <c r="D5" s="99"/>
      <c r="E5" s="99"/>
    </row>
    <row r="6" spans="2:5" ht="35.25" customHeight="1" thickBot="1">
      <c r="B6" s="182" t="s">
        <v>53</v>
      </c>
      <c r="C6" s="94" t="s">
        <v>54</v>
      </c>
      <c r="D6" s="94" t="s">
        <v>24</v>
      </c>
      <c r="E6" s="94" t="s">
        <v>55</v>
      </c>
    </row>
    <row r="7" spans="2:5" ht="15.75" thickBot="1">
      <c r="B7" s="183"/>
      <c r="C7" s="94"/>
      <c r="D7" s="94"/>
      <c r="E7" s="94"/>
    </row>
    <row r="8" spans="2:9" ht="15.75" thickBot="1">
      <c r="B8" s="95" t="s">
        <v>56</v>
      </c>
      <c r="C8" s="88">
        <v>2328</v>
      </c>
      <c r="D8" s="89">
        <f>C8/$C$11</f>
        <v>0.16098471751607774</v>
      </c>
      <c r="E8" s="90">
        <v>11702</v>
      </c>
      <c r="G8" s="100"/>
      <c r="H8" s="100"/>
      <c r="I8" s="101"/>
    </row>
    <row r="9" spans="2:9" ht="15.75" thickBot="1">
      <c r="B9" s="95" t="s">
        <v>57</v>
      </c>
      <c r="C9" s="88">
        <v>3293</v>
      </c>
      <c r="D9" s="89">
        <f>C9/$C$11</f>
        <v>0.2277159255929742</v>
      </c>
      <c r="E9" s="90">
        <v>11456</v>
      </c>
      <c r="G9" s="100"/>
      <c r="H9" s="100"/>
      <c r="I9" s="101"/>
    </row>
    <row r="10" spans="2:9" ht="15.75" thickBot="1">
      <c r="B10" s="95" t="s">
        <v>58</v>
      </c>
      <c r="C10" s="88">
        <v>8840</v>
      </c>
      <c r="D10" s="89">
        <f>C10/$C$11</f>
        <v>0.611299356890948</v>
      </c>
      <c r="E10" s="90">
        <v>11141</v>
      </c>
      <c r="G10" s="100"/>
      <c r="H10" s="100"/>
      <c r="I10" s="101"/>
    </row>
    <row r="11" spans="2:8" ht="15.75" thickBot="1">
      <c r="B11" s="96" t="s">
        <v>8</v>
      </c>
      <c r="C11" s="91">
        <f>SUM(C8:C10)</f>
        <v>14461</v>
      </c>
      <c r="D11" s="92">
        <f>SUM(D8:D10)</f>
        <v>1</v>
      </c>
      <c r="E11" s="93" t="s">
        <v>59</v>
      </c>
      <c r="G11" s="100"/>
      <c r="H11" s="100"/>
    </row>
    <row r="12" spans="2:8" ht="15.75" thickBot="1">
      <c r="B12" s="97" t="s">
        <v>60</v>
      </c>
      <c r="C12" s="94"/>
      <c r="D12" s="94"/>
      <c r="E12" s="94"/>
      <c r="G12" s="100"/>
      <c r="H12" s="100"/>
    </row>
    <row r="13" spans="2:8" ht="35.25" customHeight="1" thickBot="1">
      <c r="B13" s="182" t="s">
        <v>61</v>
      </c>
      <c r="C13" s="94" t="s">
        <v>54</v>
      </c>
      <c r="D13" s="94" t="s">
        <v>24</v>
      </c>
      <c r="E13" s="94" t="s">
        <v>55</v>
      </c>
      <c r="G13" s="100"/>
      <c r="H13" s="100"/>
    </row>
    <row r="14" spans="2:8" ht="15.75" thickBot="1">
      <c r="B14" s="183"/>
      <c r="C14" s="94"/>
      <c r="D14" s="94"/>
      <c r="E14" s="94"/>
      <c r="G14" s="100"/>
      <c r="H14" s="100"/>
    </row>
    <row r="15" spans="2:9" ht="15.75" thickBot="1">
      <c r="B15" s="95" t="s">
        <v>56</v>
      </c>
      <c r="C15" s="88">
        <v>515</v>
      </c>
      <c r="D15" s="89">
        <f>C15/$C$18</f>
        <v>0.08868606853797141</v>
      </c>
      <c r="E15" s="90">
        <v>10096</v>
      </c>
      <c r="G15" s="100"/>
      <c r="H15" s="100"/>
      <c r="I15" s="101"/>
    </row>
    <row r="16" spans="2:9" ht="15.75" thickBot="1">
      <c r="B16" s="95" t="s">
        <v>57</v>
      </c>
      <c r="C16" s="88">
        <v>1153</v>
      </c>
      <c r="D16" s="89">
        <f>C16/$C$18</f>
        <v>0.19855346995006026</v>
      </c>
      <c r="E16" s="90">
        <v>9535</v>
      </c>
      <c r="G16" s="100"/>
      <c r="H16" s="100"/>
      <c r="I16" s="101"/>
    </row>
    <row r="17" spans="2:9" ht="15.75" thickBot="1">
      <c r="B17" s="95" t="s">
        <v>58</v>
      </c>
      <c r="C17" s="88">
        <v>4139</v>
      </c>
      <c r="D17" s="89">
        <f>C17/$C$18</f>
        <v>0.7127604615119684</v>
      </c>
      <c r="E17" s="90">
        <v>8971</v>
      </c>
      <c r="G17" s="100"/>
      <c r="H17" s="100"/>
      <c r="I17" s="101"/>
    </row>
    <row r="18" spans="2:8" ht="15.75" thickBot="1">
      <c r="B18" s="96" t="s">
        <v>8</v>
      </c>
      <c r="C18" s="91">
        <f>SUM(C15:C17)</f>
        <v>5807</v>
      </c>
      <c r="D18" s="92">
        <f>SUM(D15:D17)</f>
        <v>1</v>
      </c>
      <c r="E18" s="93" t="s">
        <v>59</v>
      </c>
      <c r="G18" s="100"/>
      <c r="H18" s="100"/>
    </row>
    <row r="19" spans="2:8" ht="15.75" thickBot="1">
      <c r="B19" s="97" t="s">
        <v>60</v>
      </c>
      <c r="C19" s="94"/>
      <c r="D19" s="94"/>
      <c r="E19" s="94"/>
      <c r="G19" s="100"/>
      <c r="H19" s="100"/>
    </row>
    <row r="20" spans="2:8" ht="35.25" customHeight="1" thickBot="1">
      <c r="B20" s="182" t="s">
        <v>62</v>
      </c>
      <c r="C20" s="94" t="s">
        <v>54</v>
      </c>
      <c r="D20" s="94" t="s">
        <v>24</v>
      </c>
      <c r="E20" s="94" t="s">
        <v>55</v>
      </c>
      <c r="G20" s="100"/>
      <c r="H20" s="100"/>
    </row>
    <row r="21" spans="2:8" ht="15.75" thickBot="1">
      <c r="B21" s="183"/>
      <c r="C21" s="94"/>
      <c r="D21" s="94"/>
      <c r="E21" s="94"/>
      <c r="G21" s="100"/>
      <c r="H21" s="100"/>
    </row>
    <row r="22" spans="2:9" ht="15.75" thickBot="1">
      <c r="B22" s="95" t="s">
        <v>56</v>
      </c>
      <c r="C22" s="88">
        <v>5648</v>
      </c>
      <c r="D22" s="89">
        <f>C22/$C$25</f>
        <v>0.10160649072624894</v>
      </c>
      <c r="E22" s="90">
        <v>10637</v>
      </c>
      <c r="G22" s="100"/>
      <c r="H22" s="100"/>
      <c r="I22" s="101"/>
    </row>
    <row r="23" spans="2:9" ht="15.75" thickBot="1">
      <c r="B23" s="95" t="s">
        <v>57</v>
      </c>
      <c r="C23" s="88">
        <v>13249</v>
      </c>
      <c r="D23" s="89">
        <f>C23/$C$25</f>
        <v>0.23834709554392214</v>
      </c>
      <c r="E23" s="90">
        <v>10046</v>
      </c>
      <c r="G23" s="100"/>
      <c r="H23" s="100"/>
      <c r="I23" s="101"/>
    </row>
    <row r="24" spans="2:9" ht="15.75" thickBot="1">
      <c r="B24" s="95" t="s">
        <v>58</v>
      </c>
      <c r="C24" s="88">
        <v>36690</v>
      </c>
      <c r="D24" s="89">
        <f>C24/$C$25</f>
        <v>0.6600464137298289</v>
      </c>
      <c r="E24" s="90">
        <v>9457</v>
      </c>
      <c r="G24" s="100"/>
      <c r="H24" s="100"/>
      <c r="I24" s="101"/>
    </row>
    <row r="25" spans="2:8" ht="15.75" thickBot="1">
      <c r="B25" s="96" t="s">
        <v>8</v>
      </c>
      <c r="C25" s="91">
        <f>SUM(C22:C24)</f>
        <v>55587</v>
      </c>
      <c r="D25" s="92">
        <f>SUM(D22:D24)</f>
        <v>1</v>
      </c>
      <c r="E25" s="93" t="s">
        <v>59</v>
      </c>
      <c r="G25" s="100"/>
      <c r="H25" s="102"/>
    </row>
    <row r="26" ht="14.25" customHeight="1"/>
    <row r="27" ht="16.5" customHeight="1"/>
    <row r="28" ht="15" customHeight="1"/>
    <row r="29" ht="14.25" customHeight="1"/>
    <row r="30" ht="16.5" customHeight="1"/>
  </sheetData>
  <sheetProtection password="CB24" sheet="1" formatCells="0" formatColumns="0" formatRows="0" insertColumns="0" insertRows="0" insertHyperlinks="0" deleteColumns="0" deleteRows="0" sort="0" autoFilter="0" pivotTables="0"/>
  <mergeCells count="4">
    <mergeCell ref="B6:B7"/>
    <mergeCell ref="B13:B14"/>
    <mergeCell ref="B20:B21"/>
    <mergeCell ref="A1:F3"/>
  </mergeCells>
  <printOptions/>
  <pageMargins left="0.7086614173228347" right="0.7086614173228347" top="0.7480314960629921" bottom="0.7480314960629921" header="0.31496062992125984" footer="0.31496062992125984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L10" sqref="L10"/>
    </sheetView>
  </sheetViews>
  <sheetFormatPr defaultColWidth="9.140625" defaultRowHeight="12.75"/>
  <cols>
    <col min="1" max="1" width="29.7109375" style="78" customWidth="1"/>
    <col min="2" max="2" width="12.57421875" style="78" customWidth="1"/>
    <col min="3" max="3" width="14.57421875" style="78" customWidth="1"/>
    <col min="4" max="4" width="14.140625" style="78" customWidth="1"/>
    <col min="5" max="5" width="13.421875" style="78" customWidth="1"/>
    <col min="6" max="6" width="13.00390625" style="78" customWidth="1"/>
    <col min="7" max="8" width="9.140625" style="78" customWidth="1"/>
    <col min="9" max="9" width="11.57421875" style="78" bestFit="1" customWidth="1"/>
    <col min="10" max="10" width="9.57421875" style="78" bestFit="1" customWidth="1"/>
    <col min="11" max="16384" width="9.140625" style="78" customWidth="1"/>
  </cols>
  <sheetData>
    <row r="1" spans="1:6" ht="16.5" customHeight="1">
      <c r="A1" s="185" t="s">
        <v>106</v>
      </c>
      <c r="B1" s="186"/>
      <c r="C1" s="186"/>
      <c r="D1" s="186"/>
      <c r="E1" s="186"/>
      <c r="F1" s="187"/>
    </row>
    <row r="2" spans="1:6" ht="22.5" customHeight="1" thickBot="1">
      <c r="A2" s="188"/>
      <c r="B2" s="189"/>
      <c r="C2" s="189"/>
      <c r="D2" s="189"/>
      <c r="E2" s="189"/>
      <c r="F2" s="190"/>
    </row>
    <row r="3" ht="15.75" customHeight="1" thickBot="1"/>
    <row r="4" spans="1:6" ht="35.25" customHeight="1" thickBot="1">
      <c r="A4" s="103" t="s">
        <v>66</v>
      </c>
      <c r="B4" s="104" t="s">
        <v>67</v>
      </c>
      <c r="C4" s="105" t="s">
        <v>3</v>
      </c>
      <c r="D4" s="105" t="s">
        <v>4</v>
      </c>
      <c r="E4" s="105" t="s">
        <v>47</v>
      </c>
      <c r="F4" s="105" t="s">
        <v>8</v>
      </c>
    </row>
    <row r="5" spans="1:10" ht="15.75" thickBot="1">
      <c r="A5" s="106" t="s">
        <v>63</v>
      </c>
      <c r="B5" s="107">
        <v>41515</v>
      </c>
      <c r="C5" s="122">
        <v>2</v>
      </c>
      <c r="D5" s="122">
        <v>7</v>
      </c>
      <c r="E5" s="122">
        <v>111</v>
      </c>
      <c r="F5" s="94">
        <f>SUM(C5:E5)</f>
        <v>120</v>
      </c>
      <c r="H5" s="118"/>
      <c r="J5" s="119"/>
    </row>
    <row r="6" spans="1:10" ht="15.75" thickBot="1">
      <c r="A6" s="106" t="s">
        <v>64</v>
      </c>
      <c r="B6" s="107">
        <v>38634</v>
      </c>
      <c r="C6" s="122">
        <v>9</v>
      </c>
      <c r="D6" s="122">
        <v>1</v>
      </c>
      <c r="E6" s="122">
        <v>35</v>
      </c>
      <c r="F6" s="94">
        <f aca="true" t="shared" si="0" ref="F6:F11">SUM(C6:E6)</f>
        <v>45</v>
      </c>
      <c r="H6" s="118"/>
      <c r="J6" s="119"/>
    </row>
    <row r="7" spans="1:10" ht="15.75" thickBot="1">
      <c r="A7" s="106" t="s">
        <v>65</v>
      </c>
      <c r="B7" s="107">
        <v>40276</v>
      </c>
      <c r="C7" s="122">
        <v>44</v>
      </c>
      <c r="D7" s="122">
        <v>15</v>
      </c>
      <c r="E7" s="122">
        <v>867</v>
      </c>
      <c r="F7" s="88">
        <f t="shared" si="0"/>
        <v>926</v>
      </c>
      <c r="H7" s="118"/>
      <c r="I7" s="120"/>
      <c r="J7" s="119"/>
    </row>
    <row r="8" spans="1:10" ht="15.75" thickBot="1">
      <c r="A8" s="106" t="s">
        <v>74</v>
      </c>
      <c r="B8" s="107">
        <v>50802</v>
      </c>
      <c r="C8" s="122">
        <v>2</v>
      </c>
      <c r="D8" s="122">
        <v>0</v>
      </c>
      <c r="E8" s="122">
        <v>44</v>
      </c>
      <c r="F8" s="88">
        <f>SUM(C8:E8)</f>
        <v>46</v>
      </c>
      <c r="H8" s="118"/>
      <c r="J8" s="119"/>
    </row>
    <row r="9" spans="1:10" ht="15.75" thickBot="1">
      <c r="A9" s="106" t="s">
        <v>79</v>
      </c>
      <c r="B9" s="107">
        <v>50486</v>
      </c>
      <c r="C9" s="122">
        <v>2</v>
      </c>
      <c r="D9" s="122">
        <v>1</v>
      </c>
      <c r="E9" s="122">
        <v>43</v>
      </c>
      <c r="F9" s="88">
        <f t="shared" si="0"/>
        <v>46</v>
      </c>
      <c r="H9" s="118"/>
      <c r="J9" s="119"/>
    </row>
    <row r="10" spans="1:10" ht="15.75" thickBot="1">
      <c r="A10" s="106" t="s">
        <v>82</v>
      </c>
      <c r="B10" s="107">
        <v>50361</v>
      </c>
      <c r="C10" s="122">
        <v>0</v>
      </c>
      <c r="D10" s="122">
        <v>0</v>
      </c>
      <c r="E10" s="122">
        <v>51</v>
      </c>
      <c r="F10" s="88">
        <f t="shared" si="0"/>
        <v>51</v>
      </c>
      <c r="H10" s="118"/>
      <c r="J10" s="119"/>
    </row>
    <row r="11" spans="1:10" ht="15.75" thickBot="1">
      <c r="A11" s="106" t="s">
        <v>86</v>
      </c>
      <c r="B11" s="107">
        <v>51803</v>
      </c>
      <c r="C11" s="122">
        <v>2</v>
      </c>
      <c r="D11" s="122">
        <v>0</v>
      </c>
      <c r="E11" s="122">
        <v>42</v>
      </c>
      <c r="F11" s="88">
        <f t="shared" si="0"/>
        <v>44</v>
      </c>
      <c r="H11" s="118"/>
      <c r="J11" s="119"/>
    </row>
    <row r="12" spans="1:6" ht="15.75" thickBot="1">
      <c r="A12" s="96" t="s">
        <v>69</v>
      </c>
      <c r="B12" s="108"/>
      <c r="C12" s="93">
        <f>SUM(C5:C11)</f>
        <v>61</v>
      </c>
      <c r="D12" s="93">
        <f>SUM(D5:D11)</f>
        <v>24</v>
      </c>
      <c r="E12" s="91">
        <f>SUM(E5:E11)</f>
        <v>1193</v>
      </c>
      <c r="F12" s="91">
        <f>SUM(F5:F11)</f>
        <v>1278</v>
      </c>
    </row>
    <row r="13" spans="1:6" ht="12.75" customHeight="1">
      <c r="A13" s="191"/>
      <c r="B13" s="191"/>
      <c r="C13" s="191"/>
      <c r="D13" s="191"/>
      <c r="E13" s="191"/>
      <c r="F13" s="191"/>
    </row>
    <row r="14" spans="1:6" ht="12.75" customHeight="1">
      <c r="A14" s="192"/>
      <c r="B14" s="192"/>
      <c r="C14" s="192"/>
      <c r="D14" s="192"/>
      <c r="E14" s="192"/>
      <c r="F14" s="192"/>
    </row>
    <row r="15" spans="1:6" ht="12.75">
      <c r="A15" s="192"/>
      <c r="B15" s="192"/>
      <c r="C15" s="192"/>
      <c r="D15" s="192"/>
      <c r="E15" s="192"/>
      <c r="F15" s="192"/>
    </row>
    <row r="16" spans="1:6" ht="21" customHeight="1">
      <c r="A16" s="192"/>
      <c r="B16" s="192"/>
      <c r="C16" s="192"/>
      <c r="D16" s="192"/>
      <c r="E16" s="192"/>
      <c r="F16" s="192"/>
    </row>
  </sheetData>
  <sheetProtection password="CB24" sheet="1" formatCells="0" formatColumns="0" formatRows="0" insertColumns="0" insertRows="0" insertHyperlinks="0" deleteColumns="0" deleteRows="0" sort="0" autoFilter="0" pivotTables="0"/>
  <mergeCells count="2">
    <mergeCell ref="A1:F2"/>
    <mergeCell ref="A13:F16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Fond PIOM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biljana.milenkovska</dc:creator>
  <cp:keywords/>
  <dc:description/>
  <cp:lastModifiedBy>Biljana Milenkovska</cp:lastModifiedBy>
  <cp:lastPrinted>2019-12-10T09:34:08Z</cp:lastPrinted>
  <dcterms:created xsi:type="dcterms:W3CDTF">2013-03-22T11:33:30Z</dcterms:created>
  <dcterms:modified xsi:type="dcterms:W3CDTF">2019-12-10T13:14:41Z</dcterms:modified>
  <cp:category/>
  <cp:version/>
  <cp:contentType/>
  <cp:contentStatus/>
</cp:coreProperties>
</file>