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65" windowWidth="8535" windowHeight="1170" firstSheet="1" activeTab="1"/>
  </bookViews>
  <sheets>
    <sheet name="корисници на пензија" sheetId="1" r:id="rId1"/>
    <sheet name="нови и починати корисници" sheetId="2" r:id="rId2"/>
    <sheet name="движ. на % за усогласување" sheetId="3" r:id="rId3"/>
    <sheet name="мин.макс." sheetId="4" r:id="rId4"/>
    <sheet name="најниски пензии" sheetId="5" r:id="rId5"/>
    <sheet name="максимални пензии" sheetId="6" r:id="rId6"/>
  </sheets>
  <definedNames/>
  <calcPr fullCalcOnLoad="1"/>
</workbook>
</file>

<file path=xl/sharedStrings.xml><?xml version="1.0" encoding="utf-8"?>
<sst xmlns="http://schemas.openxmlformats.org/spreadsheetml/2006/main" count="115" uniqueCount="80">
  <si>
    <t>Семејна п.</t>
  </si>
  <si>
    <t>Инвалидска п.</t>
  </si>
  <si>
    <t>Вид  на пензија</t>
  </si>
  <si>
    <t>Семејна пензија</t>
  </si>
  <si>
    <t>Инвалидска пензија</t>
  </si>
  <si>
    <t>Старосна Пензија</t>
  </si>
  <si>
    <t>Мажи</t>
  </si>
  <si>
    <t>Жени</t>
  </si>
  <si>
    <t>Вкупно</t>
  </si>
  <si>
    <t>Семејни пензии</t>
  </si>
  <si>
    <t>Инвалидски пензии</t>
  </si>
  <si>
    <t>Старосни  пензии</t>
  </si>
  <si>
    <t>Разлика</t>
  </si>
  <si>
    <t xml:space="preserve">   3-6</t>
  </si>
  <si>
    <t>Воена Пензија</t>
  </si>
  <si>
    <t>Мин.земјод.пензија</t>
  </si>
  <si>
    <t>ВК</t>
  </si>
  <si>
    <t>Годишно усогласување</t>
  </si>
  <si>
    <t>Корисници по работно право</t>
  </si>
  <si>
    <t>Корисници по воено право</t>
  </si>
  <si>
    <t>Корисници по земјоделско право</t>
  </si>
  <si>
    <t>Вкупен бр. Корисници</t>
  </si>
  <si>
    <t>Вкупно:</t>
  </si>
  <si>
    <t>Структура</t>
  </si>
  <si>
    <t>Износи</t>
  </si>
  <si>
    <t>Нови пензионери</t>
  </si>
  <si>
    <t>Нови и починати корис. по вид на пензија</t>
  </si>
  <si>
    <t>Просечна пензја</t>
  </si>
  <si>
    <t>Вид на пензија</t>
  </si>
  <si>
    <t>Старосна п.</t>
  </si>
  <si>
    <t>Старосна пензија</t>
  </si>
  <si>
    <t>Земјоделска пензија</t>
  </si>
  <si>
    <t>Воена пензија</t>
  </si>
  <si>
    <t>Починати пензионери</t>
  </si>
  <si>
    <t>нови мин.пензии</t>
  </si>
  <si>
    <t xml:space="preserve">Остварено право до </t>
  </si>
  <si>
    <t>31-12-1996 год.</t>
  </si>
  <si>
    <t>Број</t>
  </si>
  <si>
    <t>Износ</t>
  </si>
  <si>
    <t>I Група</t>
  </si>
  <si>
    <t>II Група</t>
  </si>
  <si>
    <t>III Група</t>
  </si>
  <si>
    <t xml:space="preserve">       -</t>
  </si>
  <si>
    <t xml:space="preserve">Остварено право од </t>
  </si>
  <si>
    <t xml:space="preserve"> 01.01.1997 год.</t>
  </si>
  <si>
    <t>01-01-2002 год.</t>
  </si>
  <si>
    <t>Остварено право до 31.12.1996</t>
  </si>
  <si>
    <t>Остварено право од 01.01.1997</t>
  </si>
  <si>
    <t>Остварено право од 01.01.2002</t>
  </si>
  <si>
    <t xml:space="preserve">Остварено право                                            </t>
  </si>
  <si>
    <t>денари</t>
  </si>
  <si>
    <t>Графикон 1.</t>
  </si>
  <si>
    <t xml:space="preserve"> В К У П Н О</t>
  </si>
  <si>
    <t>Остварено право од 01.01.2016</t>
  </si>
  <si>
    <t>Остварено право од 01.01.2017</t>
  </si>
  <si>
    <t>Остварено право од 01.01.2018</t>
  </si>
  <si>
    <t>Остварено право од 01.01.2019</t>
  </si>
  <si>
    <t>До мининимална пен. ( 8.971,00)</t>
  </si>
  <si>
    <t>Минимални (Од 8.971,00-11.141,00)</t>
  </si>
  <si>
    <t>Над мин. (11,141,00- 38,634,00)</t>
  </si>
  <si>
    <t>Макс. (38,634,00-51,803,00)</t>
  </si>
  <si>
    <t xml:space="preserve">   Податоци за состојбата на бројот на корисниците на пензија за декември 2019 година</t>
  </si>
  <si>
    <t xml:space="preserve">       Состојба на корисниците на пензија од исплатена пензија, по вид, по стекнато право и просечна пензија за декември 2019 година</t>
  </si>
  <si>
    <t>декември 2019г.</t>
  </si>
  <si>
    <t>Вкупен просек на исплатена пензија за месец декември 2019 година</t>
  </si>
  <si>
    <t>Структура на пензионери по износ на пензија за декември 2019 година</t>
  </si>
  <si>
    <t xml:space="preserve">                   Графикон. 2.          Нови и починати  пензионери по вид на пензија за декември 2019 г.</t>
  </si>
  <si>
    <t>Состојба на новите и починатите корисници и процентот на усогласување на пензиите за декември 2019 година</t>
  </si>
  <si>
    <t xml:space="preserve">                 Нови и починати корисници на пензија, разлика и нови минимални пензии за декември 2019 година</t>
  </si>
  <si>
    <t>Состојба на корисниците на пензија во споредба со минималната и максималната пензија за декември 2019 година</t>
  </si>
  <si>
    <t>Состојба на корисници на пензија во споредба со мин. и макс.пензија за декември 2019 г.</t>
  </si>
  <si>
    <t>Број на корисници на најниските пензии по групи на износи за месец декември 2019 година</t>
  </si>
  <si>
    <t>Број на корисници на највисок износ на пензија по вид за месец декември 2019 година</t>
  </si>
  <si>
    <t xml:space="preserve">                 Графикон 3.  Структура на пензионери по износ на пензија за декември 2019 г.</t>
  </si>
  <si>
    <t xml:space="preserve">                 Движење на процентите за усогласување на пензии по години  </t>
  </si>
  <si>
    <t>од 1-ви јануари</t>
  </si>
  <si>
    <t>од 1-ви јули</t>
  </si>
  <si>
    <t>За корисници кои правото го оствариле заклучно со февруари 2014 година  зголемување на пензиите за 600 денари во фиксен износ</t>
  </si>
  <si>
    <t>За корисници кои правото го оствариле заклучно со септември 2015 година  зголемување на пензиите за 621 денар во фиксен износ</t>
  </si>
  <si>
    <t>За корисници кои правото го оствариле заклучно со ноември 2016 година  зголемување на пензиите за 654 денари во фиксен износ</t>
  </si>
</sst>
</file>

<file path=xl/styles.xml><?xml version="1.0" encoding="utf-8"?>
<styleSheet xmlns="http://schemas.openxmlformats.org/spreadsheetml/2006/main">
  <numFmts count="3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_-* #,##0.0\ _д_е_н_._-;\-* #,##0.0\ _д_е_н_._-;_-* &quot;-&quot;??\ _д_е_н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"/>
    <numFmt numFmtId="189" formatCode="dd/mm/yyyy;@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35"/>
      <color indexed="8"/>
      <name val="StobiSerif Regular"/>
      <family val="0"/>
    </font>
    <font>
      <b/>
      <sz val="10"/>
      <name val="StobiSans Regular"/>
      <family val="3"/>
    </font>
    <font>
      <sz val="10"/>
      <name val="StobiSans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ans Regular"/>
      <family val="3"/>
    </font>
    <font>
      <b/>
      <sz val="10"/>
      <color indexed="10"/>
      <name val="StobiSerif Regular"/>
      <family val="3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ans Regular"/>
      <family val="3"/>
    </font>
    <font>
      <b/>
      <sz val="10"/>
      <color rgb="FFFF0000"/>
      <name val="StobiSerif Regula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64" fontId="6" fillId="0" borderId="14" xfId="44" applyFont="1" applyBorder="1" applyAlignment="1">
      <alignment/>
    </xf>
    <xf numFmtId="164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72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72" fontId="6" fillId="0" borderId="14" xfId="42" applyNumberFormat="1" applyFont="1" applyBorder="1" applyAlignment="1">
      <alignment/>
    </xf>
    <xf numFmtId="172" fontId="6" fillId="33" borderId="14" xfId="42" applyNumberFormat="1" applyFont="1" applyFill="1" applyBorder="1" applyAlignment="1">
      <alignment/>
    </xf>
    <xf numFmtId="172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72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64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37" borderId="23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0" fontId="10" fillId="34" borderId="11" xfId="58" applyFont="1" applyFill="1" applyBorder="1">
      <alignment/>
      <protection/>
    </xf>
    <xf numFmtId="3" fontId="3" fillId="33" borderId="17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9" borderId="11" xfId="0" applyFont="1" applyFill="1" applyBorder="1" applyAlignment="1">
      <alignment horizontal="center"/>
    </xf>
    <xf numFmtId="10" fontId="17" fillId="0" borderId="11" xfId="0" applyNumberFormat="1" applyFont="1" applyBorder="1" applyAlignment="1">
      <alignment/>
    </xf>
    <xf numFmtId="0" fontId="0" fillId="39" borderId="0" xfId="0" applyFont="1" applyFill="1" applyAlignment="1">
      <alignment/>
    </xf>
    <xf numFmtId="10" fontId="17" fillId="0" borderId="11" xfId="0" applyNumberFormat="1" applyFont="1" applyBorder="1" applyAlignment="1">
      <alignment horizontal="right"/>
    </xf>
    <xf numFmtId="10" fontId="17" fillId="0" borderId="11" xfId="0" applyNumberFormat="1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5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39" borderId="25" xfId="0" applyFont="1" applyFill="1" applyBorder="1" applyAlignment="1">
      <alignment horizontal="center"/>
    </xf>
    <xf numFmtId="10" fontId="17" fillId="0" borderId="25" xfId="0" applyNumberFormat="1" applyFont="1" applyBorder="1" applyAlignment="1">
      <alignment/>
    </xf>
    <xf numFmtId="0" fontId="3" fillId="33" borderId="26" xfId="0" applyFont="1" applyFill="1" applyBorder="1" applyAlignment="1">
      <alignment horizontal="center" wrapText="1"/>
    </xf>
    <xf numFmtId="189" fontId="6" fillId="33" borderId="27" xfId="0" applyNumberFormat="1" applyFont="1" applyFill="1" applyBorder="1" applyAlignment="1">
      <alignment horizontal="center"/>
    </xf>
    <xf numFmtId="189" fontId="6" fillId="33" borderId="28" xfId="0" applyNumberFormat="1" applyFont="1" applyFill="1" applyBorder="1" applyAlignment="1">
      <alignment horizontal="center"/>
    </xf>
    <xf numFmtId="4" fontId="6" fillId="33" borderId="29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30" xfId="0" applyNumberFormat="1" applyFont="1" applyFill="1" applyBorder="1" applyAlignment="1">
      <alignment horizontal="center"/>
    </xf>
    <xf numFmtId="3" fontId="3" fillId="34" borderId="31" xfId="0" applyNumberFormat="1" applyFont="1" applyFill="1" applyBorder="1" applyAlignment="1">
      <alignment horizontal="center"/>
    </xf>
    <xf numFmtId="3" fontId="3" fillId="34" borderId="32" xfId="0" applyNumberFormat="1" applyFont="1" applyFill="1" applyBorder="1" applyAlignment="1">
      <alignment horizontal="center"/>
    </xf>
    <xf numFmtId="3" fontId="3" fillId="34" borderId="33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 horizontal="center"/>
    </xf>
    <xf numFmtId="4" fontId="3" fillId="34" borderId="34" xfId="0" applyNumberFormat="1" applyFont="1" applyFill="1" applyBorder="1" applyAlignment="1">
      <alignment horizontal="center"/>
    </xf>
    <xf numFmtId="4" fontId="3" fillId="34" borderId="35" xfId="0" applyNumberFormat="1" applyFont="1" applyFill="1" applyBorder="1" applyAlignment="1">
      <alignment horizontal="center"/>
    </xf>
    <xf numFmtId="4" fontId="3" fillId="34" borderId="3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50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за декември 2019 година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'корисници на пензија'!$C$26:$C$30</c:f>
              <c:strCache/>
            </c:strRef>
          </c:cat>
          <c:val>
            <c:numRef>
              <c:f>'корисници на пензија'!$E$26:$E$30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НОВИ И ПОЧИНАТИ КОРИСНИЦИ ВО ТЕКОТ НА ДЕКЕМВРИ 2019  ГОДИНА</a:t>
            </a:r>
          </a:p>
        </c:rich>
      </c:tx>
      <c:layout>
        <c:manualLayout>
          <c:xMode val="factor"/>
          <c:yMode val="factor"/>
          <c:x val="0.098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'нови и починати корисници'!$B$4:$D$4</c:f>
              <c:strCache>
                <c:ptCount val="1"/>
                <c:pt idx="0">
                  <c:v>Нови пензионери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корисници'!$D$7:$D$9</c:f>
              <c:numCache/>
            </c:numRef>
          </c:val>
        </c:ser>
        <c:ser>
          <c:idx val="1"/>
          <c:order val="1"/>
          <c:tx>
            <c:strRef>
              <c:f>'нови и починати корисници'!$E$4:$G$4</c:f>
              <c:strCache>
                <c:ptCount val="1"/>
                <c:pt idx="0">
                  <c:v>Починати пензионери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корисници'!$G$7:$G$9</c:f>
              <c:numCache/>
            </c:numRef>
          </c:val>
        </c:ser>
        <c:axId val="44470156"/>
        <c:axId val="64687085"/>
      </c:barChart>
      <c:catAx>
        <c:axId val="44470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4687085"/>
        <c:crosses val="autoZero"/>
        <c:auto val="1"/>
        <c:lblOffset val="100"/>
        <c:tickLblSkip val="1"/>
        <c:noMultiLvlLbl val="0"/>
      </c:catAx>
      <c:valAx>
        <c:axId val="646870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70156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по износ на пензија за декември 2019</a:t>
            </a:r>
          </a:p>
        </c:rich>
      </c:tx>
      <c:layout>
        <c:manualLayout>
          <c:xMode val="factor"/>
          <c:yMode val="factor"/>
          <c:x val="0.04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'мин.макс.'!$A$6:$A$9</c:f>
              <c:strCache/>
            </c:strRef>
          </c:cat>
          <c:val>
            <c:numRef>
              <c:f>'мин.макс.'!$F$6:$F$9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180975</xdr:rowOff>
    </xdr:from>
    <xdr:to>
      <xdr:col>5</xdr:col>
      <xdr:colOff>257175</xdr:colOff>
      <xdr:row>33</xdr:row>
      <xdr:rowOff>19050</xdr:rowOff>
    </xdr:to>
    <xdr:graphicFrame>
      <xdr:nvGraphicFramePr>
        <xdr:cNvPr id="1" name="Chart 3"/>
        <xdr:cNvGraphicFramePr/>
      </xdr:nvGraphicFramePr>
      <xdr:xfrm>
        <a:off x="904875" y="5695950"/>
        <a:ext cx="4981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37" t="s">
        <v>61</v>
      </c>
      <c r="B1" s="138"/>
      <c r="C1" s="138"/>
      <c r="D1" s="138"/>
      <c r="E1" s="139"/>
    </row>
    <row r="2" spans="1:5" ht="26.25" customHeight="1">
      <c r="A2" s="140"/>
      <c r="B2" s="141"/>
      <c r="C2" s="141"/>
      <c r="D2" s="141"/>
      <c r="E2" s="142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45" t="s">
        <v>62</v>
      </c>
      <c r="B4" s="145"/>
      <c r="C4" s="145"/>
      <c r="D4" s="145"/>
      <c r="E4" s="145"/>
      <c r="G4" s="47"/>
    </row>
    <row r="5" spans="1:5" ht="23.25" customHeight="1">
      <c r="A5" s="48" t="s">
        <v>63</v>
      </c>
      <c r="B5" s="146" t="s">
        <v>18</v>
      </c>
      <c r="C5" s="146" t="s">
        <v>19</v>
      </c>
      <c r="D5" s="146" t="s">
        <v>20</v>
      </c>
      <c r="E5" s="143" t="s">
        <v>21</v>
      </c>
    </row>
    <row r="6" spans="1:5" ht="47.25" customHeight="1">
      <c r="A6" s="3" t="s">
        <v>2</v>
      </c>
      <c r="B6" s="147"/>
      <c r="C6" s="147"/>
      <c r="D6" s="147"/>
      <c r="E6" s="144"/>
    </row>
    <row r="7" spans="1:12" ht="15.75" customHeight="1">
      <c r="A7" s="41" t="s">
        <v>3</v>
      </c>
      <c r="B7" s="45">
        <v>75546</v>
      </c>
      <c r="C7" s="45">
        <v>699</v>
      </c>
      <c r="D7" s="33">
        <v>117</v>
      </c>
      <c r="E7" s="50">
        <f>SUM(B7:D7)</f>
        <v>76362</v>
      </c>
      <c r="G7" s="61"/>
      <c r="H7" s="61"/>
      <c r="I7" s="61"/>
      <c r="J7" s="61"/>
      <c r="K7" s="61"/>
      <c r="L7" s="63"/>
    </row>
    <row r="8" spans="1:11" ht="16.5" customHeight="1">
      <c r="A8" s="3" t="s">
        <v>4</v>
      </c>
      <c r="B8" s="15">
        <v>34217</v>
      </c>
      <c r="C8" s="15">
        <v>160</v>
      </c>
      <c r="D8" s="15">
        <v>0</v>
      </c>
      <c r="E8" s="51">
        <f>SUM(B8:D8)</f>
        <v>34377</v>
      </c>
      <c r="G8" s="61"/>
      <c r="H8" s="61"/>
      <c r="I8" s="61"/>
      <c r="J8" s="61"/>
      <c r="K8" s="61"/>
    </row>
    <row r="9" spans="1:12" ht="15.75" customHeight="1">
      <c r="A9" s="41" t="s">
        <v>30</v>
      </c>
      <c r="B9" s="40">
        <v>212941</v>
      </c>
      <c r="C9" s="40">
        <v>325</v>
      </c>
      <c r="D9" s="33">
        <v>34</v>
      </c>
      <c r="E9" s="50">
        <f>SUM(B9:D9)</f>
        <v>213300</v>
      </c>
      <c r="G9" s="61"/>
      <c r="H9" s="61"/>
      <c r="I9" s="61"/>
      <c r="J9" s="61"/>
      <c r="K9" s="61"/>
      <c r="L9" s="63"/>
    </row>
    <row r="10" spans="1:12" ht="17.25" customHeight="1" thickBot="1">
      <c r="A10" s="42" t="s">
        <v>22</v>
      </c>
      <c r="B10" s="49">
        <f>SUM(B7:B9)</f>
        <v>322704</v>
      </c>
      <c r="C10" s="49">
        <f>SUM(C7:C9)</f>
        <v>1184</v>
      </c>
      <c r="D10" s="49">
        <f>SUM(D7:D9)</f>
        <v>151</v>
      </c>
      <c r="E10" s="52">
        <f>SUM(B10:D10)</f>
        <v>324039</v>
      </c>
      <c r="F10" s="57"/>
      <c r="G10" s="61"/>
      <c r="H10" s="67"/>
      <c r="I10" s="61"/>
      <c r="J10" s="61"/>
      <c r="L10" s="63"/>
    </row>
    <row r="11" spans="1:10" ht="15.75" thickBot="1">
      <c r="A11" s="4"/>
      <c r="B11" s="44"/>
      <c r="C11" s="44"/>
      <c r="D11" s="44"/>
      <c r="E11" s="16"/>
      <c r="F11" s="46"/>
      <c r="G11" s="61"/>
      <c r="I11" s="61"/>
      <c r="J11" s="61"/>
    </row>
    <row r="12" spans="1:12" ht="15">
      <c r="A12" s="48" t="s">
        <v>28</v>
      </c>
      <c r="B12" s="126" t="s">
        <v>27</v>
      </c>
      <c r="C12" s="127"/>
      <c r="D12" s="128"/>
      <c r="E12" s="16"/>
      <c r="H12" s="60"/>
      <c r="I12" s="61"/>
      <c r="L12" s="63"/>
    </row>
    <row r="13" spans="1:8" ht="17.25" customHeight="1">
      <c r="A13" s="41" t="s">
        <v>3</v>
      </c>
      <c r="B13" s="129">
        <v>11638</v>
      </c>
      <c r="C13" s="130"/>
      <c r="D13" s="131"/>
      <c r="E13" s="16"/>
      <c r="G13" s="60"/>
      <c r="H13" s="61"/>
    </row>
    <row r="14" spans="1:8" ht="16.5" customHeight="1">
      <c r="A14" s="3" t="s">
        <v>4</v>
      </c>
      <c r="B14" s="123">
        <v>13167</v>
      </c>
      <c r="C14" s="124"/>
      <c r="D14" s="125"/>
      <c r="E14" s="16"/>
      <c r="G14" s="61"/>
      <c r="H14" s="46"/>
    </row>
    <row r="15" spans="1:11" ht="17.25" customHeight="1">
      <c r="A15" s="41" t="s">
        <v>30</v>
      </c>
      <c r="B15" s="129">
        <v>15849</v>
      </c>
      <c r="C15" s="130"/>
      <c r="D15" s="131"/>
      <c r="E15" s="17"/>
      <c r="G15" s="46"/>
      <c r="H15" s="62"/>
      <c r="K15" s="63"/>
    </row>
    <row r="16" spans="1:11" ht="16.5" customHeight="1">
      <c r="A16" s="56" t="s">
        <v>31</v>
      </c>
      <c r="B16" s="123">
        <v>7236</v>
      </c>
      <c r="C16" s="124"/>
      <c r="D16" s="125"/>
      <c r="E16" s="17"/>
      <c r="G16" s="62"/>
      <c r="H16" s="46"/>
      <c r="J16" s="65"/>
      <c r="K16" s="63"/>
    </row>
    <row r="17" spans="1:12" ht="16.5" customHeight="1">
      <c r="A17" s="55" t="s">
        <v>32</v>
      </c>
      <c r="B17" s="129">
        <v>21891</v>
      </c>
      <c r="C17" s="130"/>
      <c r="D17" s="131"/>
      <c r="E17" s="17"/>
      <c r="G17" s="46"/>
      <c r="H17" s="61"/>
      <c r="J17" s="57"/>
      <c r="L17" s="63"/>
    </row>
    <row r="18" spans="1:11" ht="18.75" customHeight="1" thickBot="1">
      <c r="A18" s="42" t="s">
        <v>22</v>
      </c>
      <c r="B18" s="132">
        <v>14602</v>
      </c>
      <c r="C18" s="133"/>
      <c r="D18" s="134"/>
      <c r="E18" s="17"/>
      <c r="G18" s="61"/>
      <c r="H18" s="61"/>
      <c r="K18" s="63"/>
    </row>
    <row r="19" spans="1:8" ht="19.5" customHeight="1">
      <c r="A19" s="46"/>
      <c r="B19" s="16"/>
      <c r="C19" s="16"/>
      <c r="D19" s="16"/>
      <c r="E19" s="17"/>
      <c r="F19" s="4"/>
      <c r="G19" s="61"/>
      <c r="H19" s="61"/>
    </row>
    <row r="20" spans="1:12" ht="18" customHeight="1">
      <c r="A20" s="148" t="s">
        <v>64</v>
      </c>
      <c r="B20" s="148"/>
      <c r="C20" s="148"/>
      <c r="D20" s="148"/>
      <c r="E20" s="148"/>
      <c r="F20" s="70">
        <v>14602</v>
      </c>
      <c r="G20" s="46"/>
      <c r="H20" s="46"/>
      <c r="K20" s="63"/>
      <c r="L20" s="66"/>
    </row>
    <row r="21" spans="1:11" ht="12.75">
      <c r="A21" s="46"/>
      <c r="B21" s="46"/>
      <c r="C21" s="46"/>
      <c r="D21" s="46"/>
      <c r="E21" s="46"/>
      <c r="F21" s="46"/>
      <c r="G21" s="46"/>
      <c r="H21" s="101"/>
      <c r="K21" s="63"/>
    </row>
    <row r="22" spans="1:12" ht="15">
      <c r="A22" s="5" t="s">
        <v>51</v>
      </c>
      <c r="B22" s="136" t="s">
        <v>65</v>
      </c>
      <c r="C22" s="136"/>
      <c r="D22" s="136"/>
      <c r="E22" s="136"/>
      <c r="F22" s="136"/>
      <c r="G22" s="46"/>
      <c r="H22" s="46"/>
      <c r="L22" s="66"/>
    </row>
    <row r="23" spans="1:8" ht="15">
      <c r="A23" s="4"/>
      <c r="E23" s="4"/>
      <c r="F23" s="4"/>
      <c r="G23" s="46"/>
      <c r="H23" s="46"/>
    </row>
    <row r="24" spans="1:13" ht="15">
      <c r="A24" s="4"/>
      <c r="F24" s="4"/>
      <c r="G24" s="46"/>
      <c r="H24" s="46"/>
      <c r="M24" s="63"/>
    </row>
    <row r="25" spans="1:8" ht="15">
      <c r="A25" s="4"/>
      <c r="F25" s="4"/>
      <c r="G25" s="4"/>
      <c r="H25" s="46"/>
    </row>
    <row r="26" spans="1:8" ht="15">
      <c r="A26" s="4"/>
      <c r="C26" s="6" t="s">
        <v>3</v>
      </c>
      <c r="D26" s="68">
        <f>B7</f>
        <v>75546</v>
      </c>
      <c r="E26" s="7">
        <f aca="true" t="shared" si="0" ref="E26:E31">D26*100/$D$31</f>
        <v>23.313860368659327</v>
      </c>
      <c r="F26" s="4"/>
      <c r="G26" s="4"/>
      <c r="H26" s="46"/>
    </row>
    <row r="27" spans="1:10" ht="15">
      <c r="A27" s="4"/>
      <c r="C27" s="6" t="s">
        <v>4</v>
      </c>
      <c r="D27" s="68">
        <f>B8</f>
        <v>34217</v>
      </c>
      <c r="E27" s="7">
        <f t="shared" si="0"/>
        <v>10.55953141442851</v>
      </c>
      <c r="F27" s="4"/>
      <c r="G27" s="4"/>
      <c r="I27" s="20"/>
      <c r="J27" s="20"/>
    </row>
    <row r="28" spans="1:12" ht="15">
      <c r="A28" s="4"/>
      <c r="C28" s="6" t="s">
        <v>5</v>
      </c>
      <c r="D28" s="68">
        <f>B9</f>
        <v>212941</v>
      </c>
      <c r="E28" s="7">
        <f t="shared" si="0"/>
        <v>65.71462077095659</v>
      </c>
      <c r="F28" s="4"/>
      <c r="G28" s="4"/>
      <c r="I28" s="20"/>
      <c r="J28" s="43"/>
      <c r="K28" s="20"/>
      <c r="L28" s="20"/>
    </row>
    <row r="29" spans="1:10" ht="15">
      <c r="A29" s="4"/>
      <c r="B29" s="4"/>
      <c r="C29" s="8" t="s">
        <v>14</v>
      </c>
      <c r="D29" s="33">
        <f>C10</f>
        <v>1184</v>
      </c>
      <c r="E29" s="7">
        <f t="shared" si="0"/>
        <v>0.3653881168624764</v>
      </c>
      <c r="F29" s="4"/>
      <c r="G29" s="4"/>
      <c r="I29" s="20"/>
      <c r="J29" s="43"/>
    </row>
    <row r="30" spans="1:10" ht="15">
      <c r="A30" s="4"/>
      <c r="B30" s="4"/>
      <c r="C30" s="8" t="s">
        <v>15</v>
      </c>
      <c r="D30" s="33">
        <f>D10</f>
        <v>151</v>
      </c>
      <c r="E30" s="7">
        <f t="shared" si="0"/>
        <v>0.04659932909310299</v>
      </c>
      <c r="F30" s="4"/>
      <c r="G30" s="4"/>
      <c r="I30" s="20"/>
      <c r="J30" s="20"/>
    </row>
    <row r="31" spans="1:7" ht="15">
      <c r="A31" s="4"/>
      <c r="B31" s="4"/>
      <c r="C31" s="8" t="s">
        <v>16</v>
      </c>
      <c r="D31" s="69">
        <f>SUM(D26:D30)</f>
        <v>324039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35"/>
      <c r="B36" s="135"/>
      <c r="C36" s="135"/>
      <c r="D36" s="135"/>
      <c r="E36" s="135"/>
      <c r="F36" s="135"/>
      <c r="G36" s="135"/>
    </row>
  </sheetData>
  <sheetProtection password="C63C" sheet="1" formatCells="0" formatColumns="0" formatRows="0" insertColumns="0" insertRows="0" insertHyperlinks="0" deleteColumns="0" deleteRows="0" sort="0" autoFilter="0" pivotTables="0"/>
  <mergeCells count="16"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  <mergeCell ref="B16:D16"/>
    <mergeCell ref="B12:D12"/>
    <mergeCell ref="B13:D13"/>
    <mergeCell ref="B14:D14"/>
    <mergeCell ref="B15:D15"/>
    <mergeCell ref="B18:D18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spans="1:11" ht="17.25" customHeight="1">
      <c r="A1" s="137" t="s">
        <v>67</v>
      </c>
      <c r="B1" s="138"/>
      <c r="C1" s="138"/>
      <c r="D1" s="138"/>
      <c r="E1" s="138"/>
      <c r="F1" s="138"/>
      <c r="G1" s="138"/>
      <c r="H1" s="138"/>
      <c r="I1" s="139"/>
      <c r="J1" s="2"/>
      <c r="K1" s="2"/>
    </row>
    <row r="2" spans="1:11" ht="11.25" customHeight="1">
      <c r="A2" s="140"/>
      <c r="B2" s="141"/>
      <c r="C2" s="141"/>
      <c r="D2" s="141"/>
      <c r="E2" s="141"/>
      <c r="F2" s="141"/>
      <c r="G2" s="141"/>
      <c r="H2" s="141"/>
      <c r="I2" s="142"/>
      <c r="J2" s="2"/>
      <c r="K2" s="2"/>
    </row>
    <row r="3" spans="1:11" ht="20.25" customHeight="1" thickBot="1">
      <c r="A3" s="152" t="s">
        <v>68</v>
      </c>
      <c r="B3" s="152"/>
      <c r="C3" s="152"/>
      <c r="D3" s="152"/>
      <c r="E3" s="152"/>
      <c r="F3" s="152"/>
      <c r="G3" s="152"/>
      <c r="H3" s="152"/>
      <c r="I3" s="152"/>
      <c r="J3" s="10"/>
      <c r="K3" s="10"/>
    </row>
    <row r="4" spans="1:11" ht="19.5" customHeight="1">
      <c r="A4" s="154" t="s">
        <v>26</v>
      </c>
      <c r="B4" s="149" t="s">
        <v>25</v>
      </c>
      <c r="C4" s="150"/>
      <c r="D4" s="151"/>
      <c r="E4" s="149" t="s">
        <v>33</v>
      </c>
      <c r="F4" s="150"/>
      <c r="G4" s="151"/>
      <c r="H4" s="94" t="s">
        <v>12</v>
      </c>
      <c r="I4" s="156" t="s">
        <v>34</v>
      </c>
      <c r="J4" s="2"/>
      <c r="K4" s="2"/>
    </row>
    <row r="5" spans="1:9" ht="30" customHeight="1">
      <c r="A5" s="155"/>
      <c r="B5" s="11" t="s">
        <v>6</v>
      </c>
      <c r="C5" s="11" t="s">
        <v>7</v>
      </c>
      <c r="D5" s="11" t="s">
        <v>8</v>
      </c>
      <c r="E5" s="11" t="s">
        <v>6</v>
      </c>
      <c r="F5" s="11" t="s">
        <v>7</v>
      </c>
      <c r="G5" s="11" t="s">
        <v>8</v>
      </c>
      <c r="H5" s="35" t="s">
        <v>13</v>
      </c>
      <c r="I5" s="157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9</v>
      </c>
      <c r="B7" s="33">
        <v>333</v>
      </c>
      <c r="C7" s="33">
        <v>36</v>
      </c>
      <c r="D7" s="40">
        <f>SUM(B7:C7)</f>
        <v>369</v>
      </c>
      <c r="E7" s="33">
        <v>316</v>
      </c>
      <c r="F7" s="9">
        <v>11</v>
      </c>
      <c r="G7" s="33">
        <f>E7+F7</f>
        <v>327</v>
      </c>
      <c r="H7" s="37">
        <f>D7-G7</f>
        <v>42</v>
      </c>
      <c r="I7" s="31">
        <v>172</v>
      </c>
    </row>
    <row r="8" spans="1:9" ht="15.75" customHeight="1">
      <c r="A8" s="3" t="s">
        <v>10</v>
      </c>
      <c r="B8" s="15">
        <v>56</v>
      </c>
      <c r="C8" s="15">
        <v>37</v>
      </c>
      <c r="D8" s="25">
        <f>SUM(B8:C8)</f>
        <v>93</v>
      </c>
      <c r="E8" s="25">
        <v>134</v>
      </c>
      <c r="F8" s="25">
        <v>47</v>
      </c>
      <c r="G8" s="64">
        <f>E8+F8</f>
        <v>181</v>
      </c>
      <c r="H8" s="26">
        <f>D8-G8</f>
        <v>-88</v>
      </c>
      <c r="I8" s="32">
        <v>47</v>
      </c>
    </row>
    <row r="9" spans="1:9" ht="16.5" customHeight="1">
      <c r="A9" s="39" t="s">
        <v>11</v>
      </c>
      <c r="B9" s="33">
        <v>793</v>
      </c>
      <c r="C9" s="33">
        <v>507</v>
      </c>
      <c r="D9" s="40">
        <f>SUM(B9:C9)</f>
        <v>1300</v>
      </c>
      <c r="E9" s="9">
        <v>471</v>
      </c>
      <c r="F9" s="9">
        <v>171</v>
      </c>
      <c r="G9" s="9">
        <f>E9+F9</f>
        <v>642</v>
      </c>
      <c r="H9" s="37">
        <f>D9-G9</f>
        <v>658</v>
      </c>
      <c r="I9" s="31">
        <v>361</v>
      </c>
    </row>
    <row r="10" spans="1:9" ht="18" customHeight="1" thickBot="1">
      <c r="A10" s="34" t="s">
        <v>8</v>
      </c>
      <c r="B10" s="93">
        <f>SUM(B7:B9)</f>
        <v>1182</v>
      </c>
      <c r="C10" s="93">
        <f>SUM(C7:C9)</f>
        <v>580</v>
      </c>
      <c r="D10" s="93">
        <f>SUM(B10:C10)</f>
        <v>1762</v>
      </c>
      <c r="E10" s="93">
        <f>SUM(E7:E9)</f>
        <v>921</v>
      </c>
      <c r="F10" s="93">
        <f>SUM(F7:F9)</f>
        <v>229</v>
      </c>
      <c r="G10" s="93">
        <f>SUM(E10:F10)</f>
        <v>1150</v>
      </c>
      <c r="H10" s="96">
        <f>D10-G10</f>
        <v>612</v>
      </c>
      <c r="I10" s="71">
        <f>SUM(I7:I9)</f>
        <v>580</v>
      </c>
    </row>
    <row r="11" spans="1:9" ht="15.75" customHeight="1">
      <c r="A11" s="153" t="s">
        <v>66</v>
      </c>
      <c r="B11" s="153"/>
      <c r="C11" s="153"/>
      <c r="D11" s="153"/>
      <c r="E11" s="153"/>
      <c r="F11" s="153"/>
      <c r="G11" s="153"/>
      <c r="H11" s="153"/>
      <c r="I11" s="153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</sheetData>
  <sheetProtection password="C63C" sheet="1" formatCells="0" formatColumns="0" formatRows="0" insertColumns="0" insertRows="0" insertHyperlinks="0" deleteColumns="0" deleteRows="0" sort="0" autoFilter="0" pivotTables="0"/>
  <mergeCells count="7">
    <mergeCell ref="A1:I2"/>
    <mergeCell ref="B4:D4"/>
    <mergeCell ref="E4:G4"/>
    <mergeCell ref="A3:I3"/>
    <mergeCell ref="A11:I11"/>
    <mergeCell ref="A4:A5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1"/>
  <sheetViews>
    <sheetView zoomScalePageLayoutView="0" workbookViewId="0" topLeftCell="A1">
      <selection activeCell="A3" sqref="A3:C22"/>
    </sheetView>
  </sheetViews>
  <sheetFormatPr defaultColWidth="9.140625" defaultRowHeight="12.75"/>
  <cols>
    <col min="1" max="1" width="15.8515625" style="103" customWidth="1"/>
    <col min="2" max="2" width="29.00390625" style="103" customWidth="1"/>
    <col min="3" max="3" width="36.421875" style="103" customWidth="1"/>
    <col min="4" max="10" width="9.140625" style="103" customWidth="1"/>
    <col min="11" max="11" width="7.8515625" style="103" customWidth="1"/>
    <col min="12" max="12" width="8.140625" style="103" customWidth="1"/>
    <col min="13" max="238" width="9.140625" style="103" customWidth="1"/>
    <col min="239" max="239" width="15.8515625" style="103" customWidth="1"/>
    <col min="240" max="240" width="29.00390625" style="103" customWidth="1"/>
    <col min="241" max="241" width="36.421875" style="103" customWidth="1"/>
    <col min="242" max="16384" width="9.140625" style="103" customWidth="1"/>
  </cols>
  <sheetData>
    <row r="2" ht="15">
      <c r="C2" s="104"/>
    </row>
    <row r="3" spans="1:3" ht="18">
      <c r="A3" s="105" t="s">
        <v>74</v>
      </c>
      <c r="B3" s="106"/>
      <c r="C3" s="106"/>
    </row>
    <row r="4" spans="2:3" ht="15.75" thickBot="1">
      <c r="B4" s="107"/>
      <c r="C4" s="107"/>
    </row>
    <row r="5" spans="1:3" ht="30.75" thickBot="1">
      <c r="A5" s="120" t="s">
        <v>17</v>
      </c>
      <c r="B5" s="121" t="s">
        <v>75</v>
      </c>
      <c r="C5" s="122" t="s">
        <v>76</v>
      </c>
    </row>
    <row r="6" spans="1:256" ht="15.75">
      <c r="A6" s="118">
        <v>2006</v>
      </c>
      <c r="B6" s="119">
        <v>0.0048</v>
      </c>
      <c r="C6" s="119">
        <v>0.0218</v>
      </c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15.75">
      <c r="A7" s="108">
        <v>2007</v>
      </c>
      <c r="B7" s="109">
        <v>0.0064</v>
      </c>
      <c r="C7" s="109">
        <v>0.0104</v>
      </c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</row>
    <row r="8" spans="1:256" ht="15.75">
      <c r="A8" s="108">
        <v>2008</v>
      </c>
      <c r="B8" s="109">
        <v>0.13</v>
      </c>
      <c r="C8" s="111">
        <v>0.0765</v>
      </c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spans="1:256" ht="15.75">
      <c r="A9" s="108">
        <v>2009</v>
      </c>
      <c r="B9" s="111">
        <v>0.035</v>
      </c>
      <c r="C9" s="111">
        <v>0.0202</v>
      </c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0"/>
    </row>
    <row r="10" spans="1:256" ht="15.75">
      <c r="A10" s="108">
        <v>2010</v>
      </c>
      <c r="B10" s="109">
        <v>0.003</v>
      </c>
      <c r="C10" s="109">
        <v>0.011</v>
      </c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5.75">
      <c r="A11" s="108">
        <v>2011</v>
      </c>
      <c r="B11" s="109">
        <v>0.0075</v>
      </c>
      <c r="C11" s="112">
        <v>0.021</v>
      </c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spans="1:256" ht="15.75">
      <c r="A12" s="108">
        <v>2012</v>
      </c>
      <c r="B12" s="111">
        <v>0.0031</v>
      </c>
      <c r="C12" s="111">
        <v>0.014</v>
      </c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</row>
    <row r="13" spans="1:256" ht="15.75">
      <c r="A13" s="108">
        <v>2013</v>
      </c>
      <c r="B13" s="111">
        <v>0.0115</v>
      </c>
      <c r="C13" s="111">
        <v>0.0075</v>
      </c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</row>
    <row r="14" spans="1:256" ht="15">
      <c r="A14" s="108">
        <v>2014</v>
      </c>
      <c r="B14" s="158" t="s">
        <v>77</v>
      </c>
      <c r="C14" s="158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5">
      <c r="A15" s="108">
        <v>2015</v>
      </c>
      <c r="B15" s="158" t="s">
        <v>78</v>
      </c>
      <c r="C15" s="158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5">
      <c r="A16" s="113">
        <v>2016</v>
      </c>
      <c r="B16" s="158" t="s">
        <v>79</v>
      </c>
      <c r="C16" s="158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</row>
    <row r="17" spans="1:256" ht="15.75">
      <c r="A17" s="108">
        <v>2017</v>
      </c>
      <c r="B17" s="111">
        <v>0.0082</v>
      </c>
      <c r="C17" s="111">
        <v>0.0076</v>
      </c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</row>
    <row r="18" spans="1:256" ht="15.75">
      <c r="A18" s="108">
        <v>2018</v>
      </c>
      <c r="B18" s="111">
        <v>0.0169</v>
      </c>
      <c r="C18" s="111">
        <v>0.018</v>
      </c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</row>
    <row r="19" spans="1:256" ht="15.75">
      <c r="A19" s="108">
        <v>2019</v>
      </c>
      <c r="B19" s="111">
        <v>0.007</v>
      </c>
      <c r="C19" s="111">
        <v>0.004</v>
      </c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</row>
    <row r="20" spans="1:3" ht="15.75">
      <c r="A20" s="108">
        <v>2020</v>
      </c>
      <c r="B20" s="114"/>
      <c r="C20" s="115"/>
    </row>
    <row r="21" spans="1:3" ht="15">
      <c r="A21" s="116"/>
      <c r="B21" s="116"/>
      <c r="C21" s="117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>
      <c r="A1" s="159" t="s">
        <v>69</v>
      </c>
      <c r="B1" s="159"/>
      <c r="C1" s="159"/>
      <c r="D1" s="159"/>
      <c r="E1" s="159"/>
      <c r="F1" s="159"/>
      <c r="G1" s="1"/>
    </row>
    <row r="2" spans="1:7" ht="27.75" customHeight="1">
      <c r="A2" s="159"/>
      <c r="B2" s="159"/>
      <c r="C2" s="159"/>
      <c r="D2" s="159"/>
      <c r="E2" s="159"/>
      <c r="F2" s="159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60" t="s">
        <v>70</v>
      </c>
      <c r="B4" s="160"/>
      <c r="C4" s="160"/>
      <c r="D4" s="160"/>
      <c r="E4" s="160"/>
      <c r="F4" s="160"/>
      <c r="G4" s="1"/>
    </row>
    <row r="5" spans="1:7" ht="31.5" customHeight="1">
      <c r="A5" s="95" t="s">
        <v>24</v>
      </c>
      <c r="B5" s="27" t="s">
        <v>0</v>
      </c>
      <c r="C5" s="27" t="s">
        <v>1</v>
      </c>
      <c r="D5" s="27" t="s">
        <v>29</v>
      </c>
      <c r="E5" s="27" t="s">
        <v>8</v>
      </c>
      <c r="F5" s="28" t="s">
        <v>23</v>
      </c>
      <c r="G5" s="20"/>
    </row>
    <row r="6" spans="1:7" ht="21.75" customHeight="1">
      <c r="A6" s="41" t="s">
        <v>57</v>
      </c>
      <c r="B6" s="53">
        <v>9030</v>
      </c>
      <c r="C6" s="53">
        <v>2711</v>
      </c>
      <c r="D6" s="53">
        <v>13329</v>
      </c>
      <c r="E6" s="53">
        <f>SUM(B6:D6)</f>
        <v>25070</v>
      </c>
      <c r="F6" s="29">
        <f>E6/$E$10*100</f>
        <v>7.768729237939412</v>
      </c>
      <c r="G6" s="20"/>
    </row>
    <row r="7" spans="1:7" ht="18.75" customHeight="1">
      <c r="A7" s="3" t="s">
        <v>58</v>
      </c>
      <c r="B7" s="54">
        <v>36870</v>
      </c>
      <c r="C7" s="54">
        <v>10475</v>
      </c>
      <c r="D7" s="54">
        <v>41796</v>
      </c>
      <c r="E7" s="54">
        <f>SUM(B7:D7)</f>
        <v>89141</v>
      </c>
      <c r="F7" s="30">
        <f>E7/$E$10*100</f>
        <v>27.623146908622143</v>
      </c>
      <c r="G7" s="20"/>
    </row>
    <row r="8" spans="1:7" ht="18" customHeight="1">
      <c r="A8" s="41" t="s">
        <v>59</v>
      </c>
      <c r="B8" s="53">
        <v>29528</v>
      </c>
      <c r="C8" s="53">
        <v>20706</v>
      </c>
      <c r="D8" s="53">
        <v>155505</v>
      </c>
      <c r="E8" s="53">
        <f>SUM(B8:D8)</f>
        <v>205739</v>
      </c>
      <c r="F8" s="29">
        <f>E8/$E$10*100</f>
        <v>63.75471019881998</v>
      </c>
      <c r="G8" s="20"/>
    </row>
    <row r="9" spans="1:7" ht="19.5" customHeight="1">
      <c r="A9" s="3" t="s">
        <v>60</v>
      </c>
      <c r="B9" s="54">
        <v>118</v>
      </c>
      <c r="C9" s="54">
        <v>325</v>
      </c>
      <c r="D9" s="54">
        <v>2311</v>
      </c>
      <c r="E9" s="54">
        <f>SUM(B9:D9)</f>
        <v>2754</v>
      </c>
      <c r="F9" s="30">
        <f>E9/$E$10*100</f>
        <v>0.853413654618474</v>
      </c>
      <c r="G9" s="20"/>
    </row>
    <row r="10" spans="1:7" ht="22.5" customHeight="1" thickBot="1">
      <c r="A10" s="97" t="s">
        <v>8</v>
      </c>
      <c r="B10" s="58">
        <f>SUM(B6:B9)</f>
        <v>75546</v>
      </c>
      <c r="C10" s="58">
        <f>SUM(C6:C9)</f>
        <v>34217</v>
      </c>
      <c r="D10" s="58">
        <f>SUM(D6:D9)</f>
        <v>212941</v>
      </c>
      <c r="E10" s="58">
        <f>SUM(E6:E9)</f>
        <v>322704</v>
      </c>
      <c r="F10" s="59">
        <f>SUM(F6:F9)</f>
        <v>100.00000000000001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61" t="s">
        <v>73</v>
      </c>
      <c r="B12" s="161"/>
      <c r="C12" s="161"/>
      <c r="D12" s="161"/>
      <c r="E12" s="161"/>
      <c r="F12" s="161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25" activeCellId="2" sqref="C11 C18 C25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64" t="s">
        <v>71</v>
      </c>
      <c r="B1" s="164"/>
      <c r="C1" s="164"/>
      <c r="D1" s="164"/>
      <c r="E1" s="164"/>
      <c r="F1" s="164"/>
    </row>
    <row r="2" spans="1:6" ht="12.75" customHeight="1">
      <c r="A2" s="164"/>
      <c r="B2" s="164"/>
      <c r="C2" s="164"/>
      <c r="D2" s="164"/>
      <c r="E2" s="164"/>
      <c r="F2" s="164"/>
    </row>
    <row r="3" spans="1:6" ht="15" customHeight="1">
      <c r="A3" s="164"/>
      <c r="B3" s="164"/>
      <c r="C3" s="164"/>
      <c r="D3" s="164"/>
      <c r="E3" s="164"/>
      <c r="F3" s="164"/>
    </row>
    <row r="4" ht="15.75" thickBot="1"/>
    <row r="5" spans="2:5" ht="15.75" thickBot="1">
      <c r="B5" s="82" t="s">
        <v>35</v>
      </c>
      <c r="C5" s="83"/>
      <c r="D5" s="83"/>
      <c r="E5" s="83"/>
    </row>
    <row r="6" spans="2:5" ht="35.25" customHeight="1" thickBot="1">
      <c r="B6" s="162" t="s">
        <v>36</v>
      </c>
      <c r="C6" s="78" t="s">
        <v>37</v>
      </c>
      <c r="D6" s="78" t="s">
        <v>23</v>
      </c>
      <c r="E6" s="78" t="s">
        <v>38</v>
      </c>
    </row>
    <row r="7" spans="2:5" ht="15.75" thickBot="1">
      <c r="B7" s="163"/>
      <c r="C7" s="78"/>
      <c r="D7" s="78"/>
      <c r="E7" s="78"/>
    </row>
    <row r="8" spans="2:9" ht="15.75" thickBot="1">
      <c r="B8" s="79" t="s">
        <v>39</v>
      </c>
      <c r="C8" s="72">
        <v>2317</v>
      </c>
      <c r="D8" s="73">
        <f>C8/$C$11</f>
        <v>0.16159854930952713</v>
      </c>
      <c r="E8" s="74">
        <v>11702</v>
      </c>
      <c r="G8" s="84"/>
      <c r="H8" s="84"/>
      <c r="I8" s="85"/>
    </row>
    <row r="9" spans="2:9" ht="15.75" thickBot="1">
      <c r="B9" s="79" t="s">
        <v>40</v>
      </c>
      <c r="C9" s="72">
        <v>3266</v>
      </c>
      <c r="D9" s="73">
        <f>C9/$C$11</f>
        <v>0.22778630213418888</v>
      </c>
      <c r="E9" s="74">
        <v>11456</v>
      </c>
      <c r="G9" s="84"/>
      <c r="H9" s="84"/>
      <c r="I9" s="85"/>
    </row>
    <row r="10" spans="2:9" ht="15.75" thickBot="1">
      <c r="B10" s="79" t="s">
        <v>41</v>
      </c>
      <c r="C10" s="72">
        <v>8755</v>
      </c>
      <c r="D10" s="73">
        <f>C10/$C$11</f>
        <v>0.610615148556284</v>
      </c>
      <c r="E10" s="74">
        <v>11141</v>
      </c>
      <c r="G10" s="84"/>
      <c r="H10" s="84"/>
      <c r="I10" s="85"/>
    </row>
    <row r="11" spans="2:8" ht="15.75" thickBot="1">
      <c r="B11" s="80" t="s">
        <v>8</v>
      </c>
      <c r="C11" s="75">
        <f>SUM(C8:C10)</f>
        <v>14338</v>
      </c>
      <c r="D11" s="76">
        <f>SUM(D8:D10)</f>
        <v>1</v>
      </c>
      <c r="E11" s="77" t="s">
        <v>42</v>
      </c>
      <c r="G11" s="84"/>
      <c r="H11" s="84"/>
    </row>
    <row r="12" spans="2:8" ht="15.75" thickBot="1">
      <c r="B12" s="81" t="s">
        <v>43</v>
      </c>
      <c r="C12" s="78"/>
      <c r="D12" s="78"/>
      <c r="E12" s="78"/>
      <c r="G12" s="84"/>
      <c r="H12" s="84"/>
    </row>
    <row r="13" spans="2:8" ht="35.25" customHeight="1" thickBot="1">
      <c r="B13" s="162" t="s">
        <v>44</v>
      </c>
      <c r="C13" s="78" t="s">
        <v>37</v>
      </c>
      <c r="D13" s="78" t="s">
        <v>23</v>
      </c>
      <c r="E13" s="78" t="s">
        <v>38</v>
      </c>
      <c r="G13" s="84"/>
      <c r="H13" s="84"/>
    </row>
    <row r="14" spans="2:8" ht="15.75" thickBot="1">
      <c r="B14" s="163"/>
      <c r="C14" s="78"/>
      <c r="D14" s="78"/>
      <c r="E14" s="78"/>
      <c r="G14" s="84"/>
      <c r="H14" s="84"/>
    </row>
    <row r="15" spans="2:9" ht="15.75" thickBot="1">
      <c r="B15" s="79" t="s">
        <v>39</v>
      </c>
      <c r="C15" s="72">
        <v>511</v>
      </c>
      <c r="D15" s="73">
        <f>C15/$C$18</f>
        <v>0.08848484848484849</v>
      </c>
      <c r="E15" s="74">
        <v>10096</v>
      </c>
      <c r="G15" s="84"/>
      <c r="H15" s="84"/>
      <c r="I15" s="85"/>
    </row>
    <row r="16" spans="2:9" ht="15.75" thickBot="1">
      <c r="B16" s="79" t="s">
        <v>40</v>
      </c>
      <c r="C16" s="72">
        <v>1145</v>
      </c>
      <c r="D16" s="73">
        <f>C16/$C$18</f>
        <v>0.19826839826839826</v>
      </c>
      <c r="E16" s="74">
        <v>9535</v>
      </c>
      <c r="G16" s="84"/>
      <c r="H16" s="84"/>
      <c r="I16" s="85"/>
    </row>
    <row r="17" spans="2:9" ht="15.75" thickBot="1">
      <c r="B17" s="79" t="s">
        <v>41</v>
      </c>
      <c r="C17" s="72">
        <v>4119</v>
      </c>
      <c r="D17" s="73">
        <f>C17/$C$18</f>
        <v>0.7132467532467532</v>
      </c>
      <c r="E17" s="74">
        <v>8971</v>
      </c>
      <c r="G17" s="84"/>
      <c r="H17" s="84"/>
      <c r="I17" s="85"/>
    </row>
    <row r="18" spans="2:8" ht="15.75" thickBot="1">
      <c r="B18" s="80" t="s">
        <v>8</v>
      </c>
      <c r="C18" s="75">
        <f>SUM(C15:C17)</f>
        <v>5775</v>
      </c>
      <c r="D18" s="76">
        <f>SUM(D15:D17)</f>
        <v>1</v>
      </c>
      <c r="E18" s="77" t="s">
        <v>42</v>
      </c>
      <c r="G18" s="84"/>
      <c r="H18" s="84"/>
    </row>
    <row r="19" spans="2:8" ht="15.75" thickBot="1">
      <c r="B19" s="81" t="s">
        <v>43</v>
      </c>
      <c r="C19" s="78"/>
      <c r="D19" s="78"/>
      <c r="E19" s="78"/>
      <c r="G19" s="84"/>
      <c r="H19" s="84"/>
    </row>
    <row r="20" spans="2:8" ht="35.25" customHeight="1" thickBot="1">
      <c r="B20" s="162" t="s">
        <v>45</v>
      </c>
      <c r="C20" s="78" t="s">
        <v>37</v>
      </c>
      <c r="D20" s="78" t="s">
        <v>23</v>
      </c>
      <c r="E20" s="78" t="s">
        <v>38</v>
      </c>
      <c r="G20" s="84"/>
      <c r="H20" s="84"/>
    </row>
    <row r="21" spans="2:8" ht="15.75" thickBot="1">
      <c r="B21" s="163"/>
      <c r="C21" s="78"/>
      <c r="D21" s="78"/>
      <c r="E21" s="78"/>
      <c r="G21" s="84"/>
      <c r="H21" s="84"/>
    </row>
    <row r="22" spans="2:9" ht="15.75" thickBot="1">
      <c r="B22" s="79" t="s">
        <v>39</v>
      </c>
      <c r="C22" s="72">
        <v>5671</v>
      </c>
      <c r="D22" s="73">
        <f>C22/$C$25</f>
        <v>0.10133843212237094</v>
      </c>
      <c r="E22" s="74">
        <v>10637</v>
      </c>
      <c r="G22" s="84"/>
      <c r="H22" s="84"/>
      <c r="I22" s="85"/>
    </row>
    <row r="23" spans="2:9" ht="15.75" thickBot="1">
      <c r="B23" s="79" t="s">
        <v>40</v>
      </c>
      <c r="C23" s="72">
        <v>13381</v>
      </c>
      <c r="D23" s="73">
        <f>C23/$C$25</f>
        <v>0.23911295366415897</v>
      </c>
      <c r="E23" s="74">
        <v>10046</v>
      </c>
      <c r="G23" s="84"/>
      <c r="H23" s="84"/>
      <c r="I23" s="85"/>
    </row>
    <row r="24" spans="2:9" ht="15.75" thickBot="1">
      <c r="B24" s="79" t="s">
        <v>41</v>
      </c>
      <c r="C24" s="72">
        <v>36909</v>
      </c>
      <c r="D24" s="73">
        <f>C24/$C$25</f>
        <v>0.6595486142134701</v>
      </c>
      <c r="E24" s="74">
        <v>9457</v>
      </c>
      <c r="G24" s="84"/>
      <c r="H24" s="84"/>
      <c r="I24" s="85"/>
    </row>
    <row r="25" spans="2:8" ht="15.75" thickBot="1">
      <c r="B25" s="80" t="s">
        <v>8</v>
      </c>
      <c r="C25" s="75">
        <f>SUM(C22:C24)</f>
        <v>55961</v>
      </c>
      <c r="D25" s="76">
        <f>SUM(D22:D24)</f>
        <v>1</v>
      </c>
      <c r="E25" s="77" t="s">
        <v>42</v>
      </c>
      <c r="G25" s="84"/>
      <c r="H25" s="86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29.7109375" style="65" customWidth="1"/>
    <col min="2" max="2" width="12.57421875" style="65" customWidth="1"/>
    <col min="3" max="3" width="14.57421875" style="65" customWidth="1"/>
    <col min="4" max="4" width="14.140625" style="65" customWidth="1"/>
    <col min="5" max="5" width="13.421875" style="65" customWidth="1"/>
    <col min="6" max="6" width="13.00390625" style="65" customWidth="1"/>
    <col min="7" max="8" width="9.140625" style="65" customWidth="1"/>
    <col min="9" max="9" width="11.57421875" style="65" bestFit="1" customWidth="1"/>
    <col min="10" max="10" width="9.57421875" style="65" bestFit="1" customWidth="1"/>
    <col min="11" max="16384" width="9.140625" style="65" customWidth="1"/>
  </cols>
  <sheetData>
    <row r="1" spans="1:6" ht="16.5" customHeight="1">
      <c r="A1" s="165" t="s">
        <v>72</v>
      </c>
      <c r="B1" s="166"/>
      <c r="C1" s="166"/>
      <c r="D1" s="166"/>
      <c r="E1" s="166"/>
      <c r="F1" s="167"/>
    </row>
    <row r="2" spans="1:6" ht="22.5" customHeight="1" thickBot="1">
      <c r="A2" s="168"/>
      <c r="B2" s="169"/>
      <c r="C2" s="169"/>
      <c r="D2" s="169"/>
      <c r="E2" s="169"/>
      <c r="F2" s="170"/>
    </row>
    <row r="3" ht="15.75" customHeight="1" thickBot="1"/>
    <row r="4" spans="1:6" ht="35.25" customHeight="1" thickBot="1">
      <c r="A4" s="87" t="s">
        <v>49</v>
      </c>
      <c r="B4" s="88" t="s">
        <v>50</v>
      </c>
      <c r="C4" s="89" t="s">
        <v>3</v>
      </c>
      <c r="D4" s="89" t="s">
        <v>4</v>
      </c>
      <c r="E4" s="89" t="s">
        <v>30</v>
      </c>
      <c r="F4" s="89" t="s">
        <v>8</v>
      </c>
    </row>
    <row r="5" spans="1:10" ht="15.75" thickBot="1">
      <c r="A5" s="90" t="s">
        <v>46</v>
      </c>
      <c r="B5" s="91">
        <v>41515</v>
      </c>
      <c r="C5" s="102">
        <v>2</v>
      </c>
      <c r="D5" s="102">
        <v>7</v>
      </c>
      <c r="E5" s="102">
        <v>111</v>
      </c>
      <c r="F5" s="78">
        <f>SUM(C5:E5)</f>
        <v>120</v>
      </c>
      <c r="H5" s="98"/>
      <c r="J5" s="99"/>
    </row>
    <row r="6" spans="1:10" ht="15.75" thickBot="1">
      <c r="A6" s="90" t="s">
        <v>47</v>
      </c>
      <c r="B6" s="91">
        <v>38634</v>
      </c>
      <c r="C6" s="102">
        <v>9</v>
      </c>
      <c r="D6" s="102">
        <v>1</v>
      </c>
      <c r="E6" s="102">
        <v>35</v>
      </c>
      <c r="F6" s="78">
        <f aca="true" t="shared" si="0" ref="F6:F11">SUM(C6:E6)</f>
        <v>45</v>
      </c>
      <c r="H6" s="98"/>
      <c r="J6" s="99"/>
    </row>
    <row r="7" spans="1:10" ht="15.75" thickBot="1">
      <c r="A7" s="90" t="s">
        <v>48</v>
      </c>
      <c r="B7" s="91">
        <v>40276</v>
      </c>
      <c r="C7" s="102">
        <v>44</v>
      </c>
      <c r="D7" s="102">
        <v>15</v>
      </c>
      <c r="E7" s="102">
        <v>865</v>
      </c>
      <c r="F7" s="72">
        <f t="shared" si="0"/>
        <v>924</v>
      </c>
      <c r="H7" s="98"/>
      <c r="I7" s="100"/>
      <c r="J7" s="99"/>
    </row>
    <row r="8" spans="1:10" ht="15.75" thickBot="1">
      <c r="A8" s="90" t="s">
        <v>53</v>
      </c>
      <c r="B8" s="91">
        <v>50802</v>
      </c>
      <c r="C8" s="102">
        <v>2</v>
      </c>
      <c r="D8" s="102">
        <v>0</v>
      </c>
      <c r="E8" s="102">
        <v>44</v>
      </c>
      <c r="F8" s="72">
        <f>SUM(C8:E8)</f>
        <v>46</v>
      </c>
      <c r="H8" s="98"/>
      <c r="J8" s="99"/>
    </row>
    <row r="9" spans="1:10" ht="15.75" thickBot="1">
      <c r="A9" s="90" t="s">
        <v>54</v>
      </c>
      <c r="B9" s="91">
        <v>50486</v>
      </c>
      <c r="C9" s="102">
        <v>2</v>
      </c>
      <c r="D9" s="102">
        <v>1</v>
      </c>
      <c r="E9" s="102">
        <v>43</v>
      </c>
      <c r="F9" s="72">
        <f t="shared" si="0"/>
        <v>46</v>
      </c>
      <c r="H9" s="98"/>
      <c r="J9" s="99"/>
    </row>
    <row r="10" spans="1:10" ht="15.75" thickBot="1">
      <c r="A10" s="90" t="s">
        <v>55</v>
      </c>
      <c r="B10" s="91">
        <v>50361</v>
      </c>
      <c r="C10" s="102">
        <v>0</v>
      </c>
      <c r="D10" s="102">
        <v>0</v>
      </c>
      <c r="E10" s="102">
        <v>51</v>
      </c>
      <c r="F10" s="72">
        <f t="shared" si="0"/>
        <v>51</v>
      </c>
      <c r="H10" s="98"/>
      <c r="J10" s="99"/>
    </row>
    <row r="11" spans="1:10" ht="15.75" thickBot="1">
      <c r="A11" s="90" t="s">
        <v>56</v>
      </c>
      <c r="B11" s="91">
        <v>51803</v>
      </c>
      <c r="C11" s="102">
        <v>3</v>
      </c>
      <c r="D11" s="102">
        <v>0</v>
      </c>
      <c r="E11" s="102">
        <v>44</v>
      </c>
      <c r="F11" s="72">
        <f t="shared" si="0"/>
        <v>47</v>
      </c>
      <c r="H11" s="98"/>
      <c r="J11" s="99"/>
    </row>
    <row r="12" spans="1:6" ht="15.75" thickBot="1">
      <c r="A12" s="80" t="s">
        <v>52</v>
      </c>
      <c r="B12" s="92"/>
      <c r="C12" s="77">
        <f>SUM(C5:C11)</f>
        <v>62</v>
      </c>
      <c r="D12" s="77">
        <f>SUM(D5:D11)</f>
        <v>24</v>
      </c>
      <c r="E12" s="75">
        <f>SUM(E5:E11)</f>
        <v>1193</v>
      </c>
      <c r="F12" s="75">
        <f>SUM(F5:F11)</f>
        <v>1279</v>
      </c>
    </row>
    <row r="13" spans="1:6" ht="12.75" customHeight="1">
      <c r="A13" s="171"/>
      <c r="B13" s="171"/>
      <c r="C13" s="171"/>
      <c r="D13" s="171"/>
      <c r="E13" s="171"/>
      <c r="F13" s="171"/>
    </row>
    <row r="14" spans="1:6" ht="12.75" customHeight="1">
      <c r="A14" s="172"/>
      <c r="B14" s="172"/>
      <c r="C14" s="172"/>
      <c r="D14" s="172"/>
      <c r="E14" s="172"/>
      <c r="F14" s="172"/>
    </row>
    <row r="15" spans="1:6" ht="12.75">
      <c r="A15" s="172"/>
      <c r="B15" s="172"/>
      <c r="C15" s="172"/>
      <c r="D15" s="172"/>
      <c r="E15" s="172"/>
      <c r="F15" s="172"/>
    </row>
    <row r="16" spans="1:6" ht="21" customHeight="1">
      <c r="A16" s="172"/>
      <c r="B16" s="172"/>
      <c r="C16" s="172"/>
      <c r="D16" s="172"/>
      <c r="E16" s="172"/>
      <c r="F16" s="172"/>
    </row>
  </sheetData>
  <sheetProtection password="C63C" sheet="1" formatCells="0" formatColumns="0" formatRows="0" insertColumns="0" insertRows="0" insertHyperlinks="0" deleteColumns="0" deleteRows="0" sort="0" autoFilter="0" pivotTables="0"/>
  <mergeCells count="2">
    <mergeCell ref="A1:F2"/>
    <mergeCell ref="A13:F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2020-01-16T07:54:31Z</cp:lastPrinted>
  <dcterms:created xsi:type="dcterms:W3CDTF">2013-03-22T11:33:30Z</dcterms:created>
  <dcterms:modified xsi:type="dcterms:W3CDTF">2020-01-16T11:57:05Z</dcterms:modified>
  <cp:category/>
  <cp:version/>
  <cp:contentType/>
  <cp:contentStatus/>
</cp:coreProperties>
</file>