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25" windowWidth="8535" windowHeight="1185" firstSheet="1" activeTab="5"/>
  </bookViews>
  <sheets>
    <sheet name="përfitues të pensionit" sheetId="1" r:id="rId1"/>
    <sheet name="përfitues të rinj dhe të ndjerë" sheetId="2" r:id="rId2"/>
    <sheet name="lëvizja e  % për harmonizim" sheetId="3" r:id="rId3"/>
    <sheet name="min.maks." sheetId="4" r:id="rId4"/>
    <sheet name="pensionet më të ulëta" sheetId="5" r:id="rId5"/>
    <sheet name="pensionet maksimale" sheetId="6" r:id="rId6"/>
  </sheets>
  <definedNames/>
  <calcPr fullCalcOnLoad="1"/>
</workbook>
</file>

<file path=xl/sharedStrings.xml><?xml version="1.0" encoding="utf-8"?>
<sst xmlns="http://schemas.openxmlformats.org/spreadsheetml/2006/main" count="119" uniqueCount="86">
  <si>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</si>
  <si>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</si>
  <si>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</si>
  <si>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</si>
  <si>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</si>
  <si>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</si>
  <si>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</si>
  <si>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</si>
  <si>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01-01-2002 год.</t>
  </si>
  <si>
    <t xml:space="preserve">  Të dhëna për gjendjen e numrit të përfituesve të pensionit për muajin qershor të vitit 2020</t>
  </si>
  <si>
    <t xml:space="preserve">       Gjendja e përfituesve të pensionit nga pensioni i paguar sipas llojit, sipas të drejtës së arritur dhe pensionit mesatar për muajin qershor të vitit 2020</t>
  </si>
  <si>
    <t>qershor 2020.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</si>
  <si>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</si>
  <si>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</si>
  <si>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</si>
  <si>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</si>
  <si>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</si>
  <si>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</si>
  <si>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</si>
  <si>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</si>
  <si>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</si>
  <si>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</si>
  <si>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</si>
  <si>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</si>
  <si>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qershor të vitit 2020</t>
  </si>
  <si>
    <t>Grafikoni 1.</t>
  </si>
  <si>
    <t>Struktura e pensionistëve sipas shumës së pensionit për muajin qershor  të vitit 2020</t>
  </si>
  <si>
    <t>Gjendja e përfituesve të rinj dhe të ndjerë dhe përqindja e harmonizimit të pensioneve për muajin qershor të vitit 2020</t>
  </si>
  <si>
    <t xml:space="preserve">                Përfitues të rinj dhe të ndjerë të pensionit, dallimi dhe pensionet e reja minimale për muajin qershor të vitit 2020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</si>
  <si>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</si>
  <si>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</si>
  <si>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</si>
  <si>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</si>
  <si>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</si>
  <si>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</si>
  <si>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</si>
  <si>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</si>
  <si>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</si>
  <si>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</si>
  <si>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</si>
  <si>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qershor të vitit 2020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</si>
  <si>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</si>
  <si>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</si>
  <si>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</si>
  <si>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</si>
  <si>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</si>
  <si>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</si>
  <si>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</si>
  <si>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</si>
  <si>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Gjendja e përfituesve të pensionit në krahasim me pensionet minimale dhe maksimale për muajin qershor të vitit 2020</t>
  </si>
  <si>
    <t>Gjendja e përfituesve të pensionit në krahasim me pensionet min. dhe mak. për muajin qershor të vitit 2020</t>
  </si>
  <si>
    <t xml:space="preserve">Shumat </t>
  </si>
  <si>
    <t>P.familjar</t>
  </si>
  <si>
    <t>P.invalidor</t>
  </si>
  <si>
    <t>P.pleqërie</t>
  </si>
  <si>
    <t>Struktura</t>
  </si>
  <si>
    <t>Deri në pension min.. ( 9.693,00)</t>
  </si>
  <si>
    <t>Minimale (prej 9.693,00-11.863,00)</t>
  </si>
  <si>
    <t>Mbi min. (11,863,00- 39356,00)</t>
  </si>
  <si>
    <t>Maks.  (39,356,00-53,371,00)</t>
  </si>
  <si>
    <t xml:space="preserve">                  Grafikoni 3.  Struktura e pensioistëve sipas shumës së pensionit për muajin qershor të vitit 2020</t>
  </si>
  <si>
    <t>Numri i përfituesve  të pensioneve më të ulëta sipas grupeve të shumave për muajin qershor  të vitit 2020</t>
  </si>
  <si>
    <t>E drejta e realizuar deri</t>
  </si>
  <si>
    <t xml:space="preserve">31-12-1996 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</si>
  <si>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</si>
  <si>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</si>
  <si>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</si>
  <si>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</si>
  <si>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</si>
  <si>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</si>
  <si>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drejta e realizuar prej </t>
  </si>
  <si>
    <t xml:space="preserve"> 01.01.1997 </t>
  </si>
  <si>
    <t>Numri i përfituesve të shumës më të lartë të pensionit sipas llojit për muajin qershor të vitit 2020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</si>
  <si>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</si>
  <si>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</si>
  <si>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</si>
  <si>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</si>
  <si>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 01.01.2002</t>
  </si>
  <si>
    <t>E drejta e realizuar pre 01.01.2016</t>
  </si>
  <si>
    <t>E drejta e realizuar pre 01.01.2017</t>
  </si>
  <si>
    <t>E drejta e realizuar pre 01.01.2018</t>
  </si>
  <si>
    <t>E drejta e realizuar pre01.01.2019</t>
  </si>
  <si>
    <t>E drejta e realizuar pre 01.01.2020</t>
  </si>
  <si>
    <t>GJ I TH S E J</t>
  </si>
  <si>
    <r>
      <t xml:space="preserve">Nga 01.01.2020 ka një pension të sapoformuar maksimal në mbështetje të nenit 230 paragrafi 1 dhe nenit 52 paragrafi 1 të Ligjit të sigurimit pensional dhe invalidor të Maqedonisë së Veriut G.Zyrtare 98/2012 dhe shpalljes së Entit shtetëror për statistikë numër 4.1.20.17 nga 20.02.2020 për shumën e neto pagës mesatare të realizuar në vitin 2019, shuma e pensionit është </t>
    </r>
    <r>
      <rPr>
        <b/>
        <sz val="9"/>
        <rFont val="StobiSerif Regular"/>
        <family val="3"/>
      </rPr>
      <t>53.371,00 denarë.</t>
    </r>
  </si>
  <si>
    <t>,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</si>
</sst>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10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3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2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2" fillId="0" borderId="11" xfId="0" applyNumberFormat="1" applyFont="1" applyBorder="1" applyAlignment="1">
      <alignment horizontal="right"/>
    </xf>
    <xf numFmtId="10" fontId="12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58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9" borderId="24" xfId="0" applyFont="1" applyFill="1" applyBorder="1" applyAlignment="1">
      <alignment horizontal="center"/>
    </xf>
    <xf numFmtId="10" fontId="12" fillId="0" borderId="24" xfId="0" applyNumberFormat="1" applyFont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197" fontId="6" fillId="33" borderId="26" xfId="0" applyNumberFormat="1" applyFont="1" applyFill="1" applyBorder="1" applyAlignment="1">
      <alignment horizontal="center"/>
    </xf>
    <xf numFmtId="197" fontId="6" fillId="33" borderId="2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4" borderId="16" xfId="58" applyFont="1" applyFill="1" applyBorder="1">
      <alignment/>
      <protection/>
    </xf>
    <xf numFmtId="0" fontId="19" fillId="0" borderId="21" xfId="0" applyFont="1" applyBorder="1" applyAlignment="1">
      <alignment horizontal="center" vertical="center"/>
    </xf>
    <xf numFmtId="0" fontId="19" fillId="37" borderId="28" xfId="0" applyFont="1" applyFill="1" applyBorder="1" applyAlignment="1">
      <alignment vertical="center" wrapText="1"/>
    </xf>
    <xf numFmtId="0" fontId="19" fillId="37" borderId="23" xfId="0" applyFont="1" applyFill="1" applyBorder="1" applyAlignment="1">
      <alignment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40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3" fillId="34" borderId="42" xfId="0" applyNumberFormat="1" applyFont="1" applyFill="1" applyBorder="1" applyAlignment="1">
      <alignment horizontal="center"/>
    </xf>
    <xf numFmtId="3" fontId="3" fillId="34" borderId="43" xfId="0" applyNumberFormat="1" applyFont="1" applyFill="1" applyBorder="1" applyAlignment="1">
      <alignment horizontal="center"/>
    </xf>
    <xf numFmtId="4" fontId="3" fillId="34" borderId="44" xfId="0" applyNumberFormat="1" applyFont="1" applyFill="1" applyBorder="1" applyAlignment="1">
      <alignment horizontal="center"/>
    </xf>
    <xf numFmtId="4" fontId="3" fillId="34" borderId="45" xfId="0" applyNumberFormat="1" applyFont="1" applyFill="1" applyBorder="1" applyAlignment="1">
      <alignment horizontal="center"/>
    </xf>
    <xf numFmtId="4" fontId="3" fillId="34" borderId="46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qershor të vitit 2020</a:t>
            </a:r>
          </a:p>
        </c:rich>
      </c:tx>
      <c:layout>
        <c:manualLayout>
          <c:xMode val="factor"/>
          <c:yMode val="factor"/>
          <c:x val="0.029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10,25%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66,29%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QERSHOR TË VITIT 2020</a:t>
            </a:r>
          </a:p>
        </c:rich>
      </c:tx>
      <c:layout>
        <c:manualLayout>
          <c:xMode val="factor"/>
          <c:yMode val="factor"/>
          <c:x val="0.090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ndjerë'!$A$7:$A$9</c:f>
              <c:strCache/>
            </c:strRef>
          </c:cat>
          <c:val>
            <c:numRef>
              <c:f>'përfitues të rinj dhe të ndjerë'!$D$7:$D$9</c:f>
              <c:numCache/>
            </c:numRef>
          </c:val>
        </c:ser>
        <c:ser>
          <c:idx val="1"/>
          <c:order val="1"/>
          <c:tx>
            <c:strRef>
              <c:f>'përfitues 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ndjerë'!$A$7:$A$9</c:f>
              <c:strCache/>
            </c:strRef>
          </c:cat>
          <c:val>
            <c:numRef>
              <c:f>'përfitues të rinj dhe të ndjerë'!$G$7:$G$9</c:f>
              <c:numCache/>
            </c:numRef>
          </c:val>
        </c:ser>
        <c:axId val="33768443"/>
        <c:axId val="35480532"/>
      </c:barChart>
      <c:catAx>
        <c:axId val="33768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5480532"/>
        <c:crosses val="autoZero"/>
        <c:auto val="1"/>
        <c:lblOffset val="100"/>
        <c:tickLblSkip val="1"/>
        <c:noMultiLvlLbl val="0"/>
      </c:catAx>
      <c:valAx>
        <c:axId val="354805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8443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 sipas shumës së pensionit për muajin qershor të vitit 2020</a:t>
            </a:r>
          </a:p>
        </c:rich>
      </c:tx>
      <c:layout>
        <c:manualLayout>
          <c:xMode val="factor"/>
          <c:yMode val="factor"/>
          <c:x val="0.10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61937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I29" sqref="I29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6" t="s">
        <v>9</v>
      </c>
      <c r="B1" s="127"/>
      <c r="C1" s="127"/>
      <c r="D1" s="127"/>
      <c r="E1" s="128"/>
    </row>
    <row r="2" spans="1:5" ht="26.25" customHeight="1">
      <c r="A2" s="129"/>
      <c r="B2" s="130"/>
      <c r="C2" s="130"/>
      <c r="D2" s="130"/>
      <c r="E2" s="131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4" t="s">
        <v>10</v>
      </c>
      <c r="B4" s="134"/>
      <c r="C4" s="134"/>
      <c r="D4" s="134"/>
      <c r="E4" s="134"/>
      <c r="G4" s="47"/>
    </row>
    <row r="5" spans="1:5" ht="23.25" customHeight="1">
      <c r="A5" s="48" t="s">
        <v>11</v>
      </c>
      <c r="B5" s="135" t="s">
        <v>12</v>
      </c>
      <c r="C5" s="135" t="s">
        <v>13</v>
      </c>
      <c r="D5" s="135" t="s">
        <v>14</v>
      </c>
      <c r="E5" s="132" t="s">
        <v>15</v>
      </c>
    </row>
    <row r="6" spans="1:5" ht="47.25" customHeight="1">
      <c r="A6" s="3" t="s">
        <v>16</v>
      </c>
      <c r="B6" s="136"/>
      <c r="C6" s="136"/>
      <c r="D6" s="136"/>
      <c r="E6" s="133"/>
    </row>
    <row r="7" spans="1:12" ht="15.75" customHeight="1">
      <c r="A7" s="41" t="s">
        <v>17</v>
      </c>
      <c r="B7" s="45">
        <v>75145</v>
      </c>
      <c r="C7" s="45">
        <v>672</v>
      </c>
      <c r="D7" s="33">
        <v>108</v>
      </c>
      <c r="E7" s="50">
        <f>SUM(B7:D7)</f>
        <v>75925</v>
      </c>
      <c r="G7" s="61"/>
      <c r="H7" s="61"/>
      <c r="I7" s="61"/>
      <c r="J7" s="61"/>
      <c r="K7" s="61"/>
      <c r="L7" s="63"/>
    </row>
    <row r="8" spans="1:11" ht="16.5" customHeight="1">
      <c r="A8" s="3" t="s">
        <v>18</v>
      </c>
      <c r="B8" s="15">
        <v>33396</v>
      </c>
      <c r="C8" s="15">
        <v>156</v>
      </c>
      <c r="D8" s="15">
        <v>0</v>
      </c>
      <c r="E8" s="51">
        <f>SUM(B8:D8)</f>
        <v>33552</v>
      </c>
      <c r="G8" s="61"/>
      <c r="H8" s="61"/>
      <c r="I8" s="61"/>
      <c r="J8" s="61"/>
      <c r="K8" s="61"/>
    </row>
    <row r="9" spans="1:12" ht="15.75" customHeight="1">
      <c r="A9" s="41" t="s">
        <v>19</v>
      </c>
      <c r="B9" s="40">
        <v>215977</v>
      </c>
      <c r="C9" s="40">
        <v>312</v>
      </c>
      <c r="D9" s="33">
        <v>28</v>
      </c>
      <c r="E9" s="50">
        <f>SUM(B9:D9)</f>
        <v>216317</v>
      </c>
      <c r="G9" s="61"/>
      <c r="H9" s="61"/>
      <c r="I9" s="61"/>
      <c r="J9" s="61"/>
      <c r="K9" s="61"/>
      <c r="L9" s="63"/>
    </row>
    <row r="10" spans="1:12" ht="17.25" customHeight="1" thickBot="1">
      <c r="A10" s="42" t="s">
        <v>20</v>
      </c>
      <c r="B10" s="49">
        <f>SUM(B7:B9)</f>
        <v>324518</v>
      </c>
      <c r="C10" s="49">
        <f>SUM(C7:C9)</f>
        <v>1140</v>
      </c>
      <c r="D10" s="49">
        <f>SUM(D7:D9)</f>
        <v>136</v>
      </c>
      <c r="E10" s="52">
        <f>SUM(B10:D10)</f>
        <v>325794</v>
      </c>
      <c r="F10" s="57"/>
      <c r="G10" s="61"/>
      <c r="H10" s="67"/>
      <c r="I10" s="61"/>
      <c r="J10" s="61"/>
      <c r="L10" s="63"/>
    </row>
    <row r="11" spans="1:10" ht="15.75" thickBot="1">
      <c r="A11" s="4"/>
      <c r="B11" s="44"/>
      <c r="C11" s="44"/>
      <c r="D11" s="44"/>
      <c r="E11" s="16"/>
      <c r="F11" s="46"/>
      <c r="G11" s="61"/>
      <c r="I11" s="61"/>
      <c r="J11" s="61"/>
    </row>
    <row r="12" spans="1:12" ht="15">
      <c r="A12" s="3" t="s">
        <v>16</v>
      </c>
      <c r="B12" s="144" t="s">
        <v>23</v>
      </c>
      <c r="C12" s="145"/>
      <c r="D12" s="146"/>
      <c r="E12" s="16"/>
      <c r="G12" s="61"/>
      <c r="H12" s="60"/>
      <c r="I12" s="61"/>
      <c r="L12" s="63"/>
    </row>
    <row r="13" spans="1:8" ht="17.25" customHeight="1">
      <c r="A13" s="41" t="s">
        <v>17</v>
      </c>
      <c r="B13" s="138">
        <v>12359</v>
      </c>
      <c r="C13" s="139"/>
      <c r="D13" s="140"/>
      <c r="E13" s="16"/>
      <c r="G13" s="60"/>
      <c r="H13" s="61"/>
    </row>
    <row r="14" spans="1:8" ht="16.5" customHeight="1">
      <c r="A14" s="3" t="s">
        <v>18</v>
      </c>
      <c r="B14" s="141">
        <v>13894</v>
      </c>
      <c r="C14" s="142"/>
      <c r="D14" s="143"/>
      <c r="E14" s="16"/>
      <c r="G14" s="61"/>
      <c r="H14" s="46"/>
    </row>
    <row r="15" spans="1:11" ht="17.25" customHeight="1">
      <c r="A15" s="41" t="s">
        <v>19</v>
      </c>
      <c r="B15" s="138">
        <v>16591</v>
      </c>
      <c r="C15" s="139"/>
      <c r="D15" s="140"/>
      <c r="E15" s="17"/>
      <c r="G15" s="46"/>
      <c r="H15" s="62"/>
      <c r="K15" s="63"/>
    </row>
    <row r="16" spans="1:11" ht="16.5" customHeight="1">
      <c r="A16" s="56" t="s">
        <v>21</v>
      </c>
      <c r="B16" s="141">
        <v>7980</v>
      </c>
      <c r="C16" s="142"/>
      <c r="D16" s="143"/>
      <c r="E16" s="17"/>
      <c r="G16" s="62"/>
      <c r="H16" s="46"/>
      <c r="J16" s="65"/>
      <c r="K16" s="63"/>
    </row>
    <row r="17" spans="1:12" ht="16.5" customHeight="1">
      <c r="A17" s="55" t="s">
        <v>22</v>
      </c>
      <c r="B17" s="138">
        <v>22647</v>
      </c>
      <c r="C17" s="139"/>
      <c r="D17" s="140"/>
      <c r="E17" s="17"/>
      <c r="G17" s="46"/>
      <c r="H17" s="61"/>
      <c r="J17" s="57"/>
      <c r="L17" s="63"/>
    </row>
    <row r="18" spans="1:11" ht="18.75" customHeight="1" thickBot="1">
      <c r="A18" s="42" t="s">
        <v>20</v>
      </c>
      <c r="B18" s="147">
        <v>15356</v>
      </c>
      <c r="C18" s="148"/>
      <c r="D18" s="149"/>
      <c r="E18" s="17"/>
      <c r="G18" s="61"/>
      <c r="H18" s="61"/>
      <c r="K18" s="63"/>
    </row>
    <row r="19" spans="1:8" ht="19.5" customHeight="1">
      <c r="A19" s="46"/>
      <c r="B19" s="16"/>
      <c r="C19" s="16"/>
      <c r="D19" s="16"/>
      <c r="E19" s="17"/>
      <c r="F19" s="4"/>
      <c r="G19" s="61"/>
      <c r="H19" s="61"/>
    </row>
    <row r="20" spans="1:12" ht="18" customHeight="1">
      <c r="A20" s="137" t="s">
        <v>24</v>
      </c>
      <c r="B20" s="137"/>
      <c r="C20" s="137"/>
      <c r="D20" s="137"/>
      <c r="E20" s="137"/>
      <c r="F20" s="70">
        <v>15356</v>
      </c>
      <c r="G20" s="46"/>
      <c r="H20" s="46"/>
      <c r="K20" s="63"/>
      <c r="L20" s="66"/>
    </row>
    <row r="21" spans="1:11" ht="12.75">
      <c r="A21" s="46"/>
      <c r="B21" s="46"/>
      <c r="C21" s="46"/>
      <c r="D21" s="46"/>
      <c r="E21" s="46"/>
      <c r="F21" s="46"/>
      <c r="G21" s="46"/>
      <c r="H21" s="95"/>
      <c r="K21" s="63"/>
    </row>
    <row r="22" spans="1:12" ht="15">
      <c r="A22" s="5" t="s">
        <v>25</v>
      </c>
      <c r="B22" s="125" t="s">
        <v>26</v>
      </c>
      <c r="C22" s="125"/>
      <c r="D22" s="125"/>
      <c r="E22" s="125"/>
      <c r="F22" s="125"/>
      <c r="G22" s="46"/>
      <c r="H22" s="46"/>
      <c r="L22" s="66"/>
    </row>
    <row r="23" spans="1:8" ht="15">
      <c r="A23" s="4"/>
      <c r="E23" s="4"/>
      <c r="F23" s="4"/>
      <c r="G23" s="46"/>
      <c r="H23" s="46"/>
    </row>
    <row r="24" spans="1:13" ht="15">
      <c r="A24" s="4"/>
      <c r="F24" s="4"/>
      <c r="G24" s="46"/>
      <c r="H24" s="46"/>
      <c r="M24" s="63"/>
    </row>
    <row r="25" spans="1:8" ht="15">
      <c r="A25" s="4"/>
      <c r="F25" s="4"/>
      <c r="G25" s="4"/>
      <c r="H25" s="46"/>
    </row>
    <row r="26" spans="1:8" ht="15">
      <c r="A26" s="4"/>
      <c r="C26" s="6" t="s">
        <v>0</v>
      </c>
      <c r="D26" s="68">
        <f>B7</f>
        <v>75145</v>
      </c>
      <c r="E26" s="7">
        <f aca="true" t="shared" si="0" ref="E26:E31">D26*100/$D$31</f>
        <v>23.065188431953935</v>
      </c>
      <c r="F26" s="4"/>
      <c r="G26" s="4"/>
      <c r="H26" s="46"/>
    </row>
    <row r="27" spans="1:10" ht="15">
      <c r="A27" s="4"/>
      <c r="C27" s="6" t="s">
        <v>1</v>
      </c>
      <c r="D27" s="68">
        <f>B8</f>
        <v>33396</v>
      </c>
      <c r="E27" s="7">
        <f t="shared" si="0"/>
        <v>10.25064918322621</v>
      </c>
      <c r="F27" s="4"/>
      <c r="G27" s="4"/>
      <c r="I27" s="20"/>
      <c r="J27" s="20"/>
    </row>
    <row r="28" spans="1:12" ht="15">
      <c r="A28" s="4"/>
      <c r="C28" s="6" t="s">
        <v>2</v>
      </c>
      <c r="D28" s="68">
        <f>B9</f>
        <v>215977</v>
      </c>
      <c r="E28" s="7">
        <f t="shared" si="0"/>
        <v>66.29250385212742</v>
      </c>
      <c r="F28" s="4"/>
      <c r="G28" s="4"/>
      <c r="I28" s="20" t="s">
        <v>85</v>
      </c>
      <c r="J28" s="43"/>
      <c r="K28" s="20"/>
      <c r="L28" s="20"/>
    </row>
    <row r="29" spans="1:10" ht="15">
      <c r="A29" s="4"/>
      <c r="B29" s="4"/>
      <c r="C29" s="8" t="s">
        <v>4</v>
      </c>
      <c r="D29" s="33">
        <f>C10</f>
        <v>1140</v>
      </c>
      <c r="E29" s="7">
        <f t="shared" si="0"/>
        <v>0.3499143630637765</v>
      </c>
      <c r="F29" s="4"/>
      <c r="G29" s="4"/>
      <c r="I29" s="20"/>
      <c r="J29" s="43"/>
    </row>
    <row r="30" spans="1:10" ht="15">
      <c r="A30" s="4"/>
      <c r="B30" s="4"/>
      <c r="C30" s="8" t="s">
        <v>5</v>
      </c>
      <c r="D30" s="33">
        <f>D10</f>
        <v>136</v>
      </c>
      <c r="E30" s="7">
        <f t="shared" si="0"/>
        <v>0.04174416962866106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69">
        <f>SUM(D26:D30)</f>
        <v>325794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4"/>
      <c r="B36" s="124"/>
      <c r="C36" s="124"/>
      <c r="D36" s="124"/>
      <c r="E36" s="124"/>
      <c r="F36" s="124"/>
      <c r="G36" s="124"/>
    </row>
  </sheetData>
  <sheetProtection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26" t="s">
        <v>27</v>
      </c>
      <c r="B1" s="127"/>
      <c r="C1" s="127"/>
      <c r="D1" s="127"/>
      <c r="E1" s="127"/>
      <c r="F1" s="127"/>
      <c r="G1" s="127"/>
      <c r="H1" s="127"/>
      <c r="I1" s="128"/>
      <c r="J1" s="2"/>
      <c r="K1" s="2"/>
    </row>
    <row r="2" spans="1:11" ht="11.25" customHeight="1">
      <c r="A2" s="129"/>
      <c r="B2" s="130"/>
      <c r="C2" s="130"/>
      <c r="D2" s="130"/>
      <c r="E2" s="130"/>
      <c r="F2" s="130"/>
      <c r="G2" s="130"/>
      <c r="H2" s="130"/>
      <c r="I2" s="131"/>
      <c r="J2" s="2"/>
      <c r="K2" s="2"/>
    </row>
    <row r="3" spans="1:11" ht="27.75" customHeight="1" thickBot="1">
      <c r="A3" s="156" t="s">
        <v>28</v>
      </c>
      <c r="B3" s="156"/>
      <c r="C3" s="156"/>
      <c r="D3" s="156"/>
      <c r="E3" s="156"/>
      <c r="F3" s="156"/>
      <c r="G3" s="156"/>
      <c r="H3" s="156"/>
      <c r="I3" s="156"/>
      <c r="J3" s="10"/>
      <c r="K3" s="10"/>
    </row>
    <row r="4" spans="1:11" ht="19.5" customHeight="1">
      <c r="A4" s="158" t="s">
        <v>29</v>
      </c>
      <c r="B4" s="150" t="s">
        <v>30</v>
      </c>
      <c r="C4" s="151"/>
      <c r="D4" s="152"/>
      <c r="E4" s="153" t="s">
        <v>31</v>
      </c>
      <c r="F4" s="154"/>
      <c r="G4" s="155"/>
      <c r="H4" s="117" t="s">
        <v>32</v>
      </c>
      <c r="I4" s="160" t="s">
        <v>33</v>
      </c>
      <c r="J4" s="2"/>
      <c r="K4" s="2"/>
    </row>
    <row r="5" spans="1:9" ht="30" customHeight="1">
      <c r="A5" s="159"/>
      <c r="B5" s="11" t="s">
        <v>34</v>
      </c>
      <c r="C5" s="11" t="s">
        <v>35</v>
      </c>
      <c r="D5" s="11" t="s">
        <v>36</v>
      </c>
      <c r="E5" s="11" t="s">
        <v>34</v>
      </c>
      <c r="F5" s="11" t="s">
        <v>35</v>
      </c>
      <c r="G5" s="11" t="s">
        <v>36</v>
      </c>
      <c r="H5" s="35" t="s">
        <v>3</v>
      </c>
      <c r="I5" s="161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37</v>
      </c>
      <c r="B7" s="33">
        <v>328</v>
      </c>
      <c r="C7" s="33">
        <v>28</v>
      </c>
      <c r="D7" s="40">
        <f>SUM(B7:C7)</f>
        <v>356</v>
      </c>
      <c r="E7" s="33">
        <v>313</v>
      </c>
      <c r="F7" s="9">
        <v>10</v>
      </c>
      <c r="G7" s="33">
        <f>E7+F7</f>
        <v>323</v>
      </c>
      <c r="H7" s="116">
        <f>D7-G7</f>
        <v>33</v>
      </c>
      <c r="I7" s="31">
        <v>181</v>
      </c>
    </row>
    <row r="8" spans="1:9" ht="15.75" customHeight="1">
      <c r="A8" s="3" t="s">
        <v>38</v>
      </c>
      <c r="B8" s="15">
        <v>15</v>
      </c>
      <c r="C8" s="15">
        <v>8</v>
      </c>
      <c r="D8" s="25">
        <f>SUM(B8:C8)</f>
        <v>23</v>
      </c>
      <c r="E8" s="25">
        <v>129</v>
      </c>
      <c r="F8" s="25">
        <v>48</v>
      </c>
      <c r="G8" s="64">
        <f>E8+F8</f>
        <v>177</v>
      </c>
      <c r="H8" s="26">
        <f>D8-G8</f>
        <v>-154</v>
      </c>
      <c r="I8" s="32">
        <v>9</v>
      </c>
    </row>
    <row r="9" spans="1:9" ht="16.5" customHeight="1">
      <c r="A9" s="39" t="s">
        <v>39</v>
      </c>
      <c r="B9" s="33">
        <v>766</v>
      </c>
      <c r="C9" s="33">
        <v>452</v>
      </c>
      <c r="D9" s="40">
        <f>SUM(B9:C9)</f>
        <v>1218</v>
      </c>
      <c r="E9" s="9">
        <v>508</v>
      </c>
      <c r="F9" s="9">
        <v>178</v>
      </c>
      <c r="G9" s="9">
        <f>E9+F9</f>
        <v>686</v>
      </c>
      <c r="H9" s="37">
        <f>D9-G9</f>
        <v>532</v>
      </c>
      <c r="I9" s="31">
        <v>437</v>
      </c>
    </row>
    <row r="10" spans="1:9" ht="18" customHeight="1" thickBot="1">
      <c r="A10" s="34" t="s">
        <v>36</v>
      </c>
      <c r="B10" s="89">
        <f>SUM(B7:B9)</f>
        <v>1109</v>
      </c>
      <c r="C10" s="89">
        <f>SUM(C7:C9)</f>
        <v>488</v>
      </c>
      <c r="D10" s="89">
        <f>SUM(B10:C10)</f>
        <v>1597</v>
      </c>
      <c r="E10" s="89">
        <f>SUM(E7:E9)</f>
        <v>950</v>
      </c>
      <c r="F10" s="89">
        <f>SUM(F7:F9)</f>
        <v>236</v>
      </c>
      <c r="G10" s="89">
        <f>SUM(E10:F10)</f>
        <v>1186</v>
      </c>
      <c r="H10" s="90">
        <f>D10-G10</f>
        <v>411</v>
      </c>
      <c r="I10" s="71">
        <f>SUM(I7:I9)</f>
        <v>627</v>
      </c>
    </row>
    <row r="11" spans="1:9" ht="15.75" customHeight="1">
      <c r="A11" s="157" t="s">
        <v>40</v>
      </c>
      <c r="B11" s="157"/>
      <c r="C11" s="157"/>
      <c r="D11" s="157"/>
      <c r="E11" s="157"/>
      <c r="F11" s="157"/>
      <c r="G11" s="157"/>
      <c r="H11" s="157"/>
      <c r="I11" s="157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1:I2"/>
    <mergeCell ref="B4:D4"/>
    <mergeCell ref="E4:G4"/>
    <mergeCell ref="A3:I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5.8515625" style="97" customWidth="1"/>
    <col min="2" max="2" width="33.140625" style="97" customWidth="1"/>
    <col min="3" max="3" width="36.421875" style="97" customWidth="1"/>
    <col min="4" max="10" width="9.140625" style="97" customWidth="1"/>
    <col min="11" max="11" width="7.8515625" style="97" customWidth="1"/>
    <col min="12" max="12" width="8.140625" style="97" customWidth="1"/>
    <col min="13" max="238" width="9.140625" style="97" customWidth="1"/>
    <col min="239" max="239" width="15.8515625" style="97" customWidth="1"/>
    <col min="240" max="240" width="29.00390625" style="97" customWidth="1"/>
    <col min="241" max="241" width="36.421875" style="97" customWidth="1"/>
    <col min="242" max="16384" width="9.140625" style="97" customWidth="1"/>
  </cols>
  <sheetData>
    <row r="2" ht="15">
      <c r="C2" s="98"/>
    </row>
    <row r="3" spans="1:3" ht="18">
      <c r="A3" s="118" t="s">
        <v>41</v>
      </c>
      <c r="B3" s="118"/>
      <c r="C3" s="118"/>
    </row>
    <row r="4" spans="2:3" ht="15.75" thickBot="1">
      <c r="B4" s="99"/>
      <c r="C4" s="99"/>
    </row>
    <row r="5" spans="1:3" ht="30.75" thickBot="1">
      <c r="A5" s="111" t="s">
        <v>42</v>
      </c>
      <c r="B5" s="112" t="s">
        <v>43</v>
      </c>
      <c r="C5" s="113" t="s">
        <v>44</v>
      </c>
    </row>
    <row r="6" spans="1:256" ht="15.75">
      <c r="A6" s="109">
        <v>2006</v>
      </c>
      <c r="B6" s="110">
        <v>0.0048</v>
      </c>
      <c r="C6" s="110">
        <v>0.0218</v>
      </c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.75">
      <c r="A7" s="100">
        <v>2007</v>
      </c>
      <c r="B7" s="101">
        <v>0.0064</v>
      </c>
      <c r="C7" s="101">
        <v>0.0104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100">
        <v>2008</v>
      </c>
      <c r="B8" s="101">
        <v>0.13</v>
      </c>
      <c r="C8" s="103">
        <v>0.0765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ht="15.75">
      <c r="A9" s="100">
        <v>2009</v>
      </c>
      <c r="B9" s="103">
        <v>0.035</v>
      </c>
      <c r="C9" s="103">
        <v>0.0202</v>
      </c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ht="15.75">
      <c r="A10" s="100">
        <v>2010</v>
      </c>
      <c r="B10" s="101">
        <v>0.003</v>
      </c>
      <c r="C10" s="101">
        <v>0.011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ht="15.75">
      <c r="A11" s="100">
        <v>2011</v>
      </c>
      <c r="B11" s="101">
        <v>0.0075</v>
      </c>
      <c r="C11" s="104">
        <v>0.021</v>
      </c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ht="15.75">
      <c r="A12" s="100">
        <v>2012</v>
      </c>
      <c r="B12" s="103">
        <v>0.0031</v>
      </c>
      <c r="C12" s="103">
        <v>0.014</v>
      </c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9.5" customHeight="1">
      <c r="A13" s="100">
        <v>2013</v>
      </c>
      <c r="B13" s="103">
        <v>0.0115</v>
      </c>
      <c r="C13" s="103">
        <v>0.0075</v>
      </c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ht="35.25" customHeight="1">
      <c r="A14" s="100">
        <v>2014</v>
      </c>
      <c r="B14" s="162" t="s">
        <v>45</v>
      </c>
      <c r="C14" s="16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33" customHeight="1">
      <c r="A15" s="100">
        <v>2015</v>
      </c>
      <c r="B15" s="162" t="s">
        <v>46</v>
      </c>
      <c r="C15" s="16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ht="32.25" customHeight="1">
      <c r="A16" s="105">
        <v>2016</v>
      </c>
      <c r="B16" s="162" t="s">
        <v>47</v>
      </c>
      <c r="C16" s="16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ht="15.75">
      <c r="A17" s="100">
        <v>2017</v>
      </c>
      <c r="B17" s="103">
        <v>0.0082</v>
      </c>
      <c r="C17" s="103">
        <v>0.0076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5.75">
      <c r="A18" s="100">
        <v>2018</v>
      </c>
      <c r="B18" s="103">
        <v>0.0169</v>
      </c>
      <c r="C18" s="103">
        <v>0.018</v>
      </c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5.75">
      <c r="A19" s="100">
        <v>2019</v>
      </c>
      <c r="B19" s="103">
        <v>0.007</v>
      </c>
      <c r="C19" s="103">
        <v>0.004</v>
      </c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3" ht="56.25" customHeight="1">
      <c r="A20" s="100">
        <v>2020</v>
      </c>
      <c r="B20" s="115" t="s">
        <v>48</v>
      </c>
      <c r="C20" s="106"/>
    </row>
    <row r="21" spans="1:3" ht="15">
      <c r="A21" s="107"/>
      <c r="B21" s="114"/>
      <c r="C21" s="108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63" t="s">
        <v>49</v>
      </c>
      <c r="B1" s="163"/>
      <c r="C1" s="163"/>
      <c r="D1" s="163"/>
      <c r="E1" s="163"/>
      <c r="F1" s="163"/>
      <c r="G1" s="1"/>
    </row>
    <row r="2" spans="1:7" ht="27.75" customHeight="1">
      <c r="A2" s="163"/>
      <c r="B2" s="163"/>
      <c r="C2" s="163"/>
      <c r="D2" s="163"/>
      <c r="E2" s="163"/>
      <c r="F2" s="163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64" t="s">
        <v>50</v>
      </c>
      <c r="B4" s="164"/>
      <c r="C4" s="164"/>
      <c r="D4" s="164"/>
      <c r="E4" s="164"/>
      <c r="F4" s="164"/>
      <c r="G4" s="1"/>
    </row>
    <row r="5" spans="1:7" ht="31.5" customHeight="1">
      <c r="A5" s="119" t="s">
        <v>51</v>
      </c>
      <c r="B5" s="27" t="s">
        <v>52</v>
      </c>
      <c r="C5" s="27" t="s">
        <v>53</v>
      </c>
      <c r="D5" s="27" t="s">
        <v>54</v>
      </c>
      <c r="E5" s="27" t="s">
        <v>36</v>
      </c>
      <c r="F5" s="28" t="s">
        <v>55</v>
      </c>
      <c r="G5" s="20"/>
    </row>
    <row r="6" spans="1:7" ht="21.75" customHeight="1">
      <c r="A6" s="41" t="s">
        <v>56</v>
      </c>
      <c r="B6" s="53">
        <v>8927</v>
      </c>
      <c r="C6" s="53">
        <v>2593</v>
      </c>
      <c r="D6" s="53">
        <v>13145</v>
      </c>
      <c r="E6" s="53">
        <f>SUM(B6:D6)</f>
        <v>24665</v>
      </c>
      <c r="F6" s="29">
        <f>E6/$E$10*100</f>
        <v>7.600502899685072</v>
      </c>
      <c r="G6" s="20"/>
    </row>
    <row r="7" spans="1:7" ht="18.75" customHeight="1">
      <c r="A7" s="3" t="s">
        <v>57</v>
      </c>
      <c r="B7" s="54">
        <v>36881</v>
      </c>
      <c r="C7" s="54">
        <v>10305</v>
      </c>
      <c r="D7" s="54">
        <v>43659</v>
      </c>
      <c r="E7" s="54">
        <f>SUM(B7:D7)</f>
        <v>90845</v>
      </c>
      <c r="F7" s="30">
        <f>E7/$E$10*100</f>
        <v>27.993824687690665</v>
      </c>
      <c r="G7" s="20"/>
    </row>
    <row r="8" spans="1:7" ht="18" customHeight="1">
      <c r="A8" s="41" t="s">
        <v>58</v>
      </c>
      <c r="B8" s="53">
        <v>29224</v>
      </c>
      <c r="C8" s="53">
        <v>20437</v>
      </c>
      <c r="D8" s="53">
        <v>156760</v>
      </c>
      <c r="E8" s="53">
        <f>SUM(B8:D8)</f>
        <v>206421</v>
      </c>
      <c r="F8" s="29">
        <f>E8/$E$10*100</f>
        <v>63.60849012997738</v>
      </c>
      <c r="G8" s="20"/>
    </row>
    <row r="9" spans="1:7" ht="19.5" customHeight="1">
      <c r="A9" s="3" t="s">
        <v>59</v>
      </c>
      <c r="B9" s="54">
        <v>113</v>
      </c>
      <c r="C9" s="54">
        <v>61</v>
      </c>
      <c r="D9" s="54">
        <v>2413</v>
      </c>
      <c r="E9" s="54">
        <f>SUM(B9:D9)</f>
        <v>2587</v>
      </c>
      <c r="F9" s="30">
        <f>E9/$E$10*100</f>
        <v>0.7971822826468794</v>
      </c>
      <c r="G9" s="20"/>
    </row>
    <row r="10" spans="1:7" ht="22.5" customHeight="1" thickBot="1">
      <c r="A10" s="91" t="s">
        <v>36</v>
      </c>
      <c r="B10" s="58">
        <f>SUM(B6:B9)</f>
        <v>75145</v>
      </c>
      <c r="C10" s="58">
        <f>SUM(C6:C9)</f>
        <v>33396</v>
      </c>
      <c r="D10" s="58">
        <f>SUM(D6:D9)</f>
        <v>215977</v>
      </c>
      <c r="E10" s="58">
        <f>SUM(E6:E9)</f>
        <v>324518</v>
      </c>
      <c r="F10" s="59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65" t="s">
        <v>60</v>
      </c>
      <c r="B12" s="165"/>
      <c r="C12" s="165"/>
      <c r="D12" s="165"/>
      <c r="E12" s="165"/>
      <c r="F12" s="165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68" t="s">
        <v>61</v>
      </c>
      <c r="B1" s="168"/>
      <c r="C1" s="168"/>
      <c r="D1" s="168"/>
      <c r="E1" s="168"/>
      <c r="F1" s="168"/>
    </row>
    <row r="2" spans="1:6" ht="12.75" customHeight="1">
      <c r="A2" s="168"/>
      <c r="B2" s="168"/>
      <c r="C2" s="168"/>
      <c r="D2" s="168"/>
      <c r="E2" s="168"/>
      <c r="F2" s="168"/>
    </row>
    <row r="3" spans="1:6" ht="15" customHeight="1">
      <c r="A3" s="168"/>
      <c r="B3" s="168"/>
      <c r="C3" s="168"/>
      <c r="D3" s="168"/>
      <c r="E3" s="168"/>
      <c r="F3" s="168"/>
    </row>
    <row r="4" ht="15.75" thickBot="1"/>
    <row r="5" spans="2:5" ht="15.75" thickBot="1">
      <c r="B5" s="81" t="s">
        <v>62</v>
      </c>
      <c r="C5" s="82"/>
      <c r="D5" s="82"/>
      <c r="E5" s="82"/>
    </row>
    <row r="6" spans="2:5" ht="35.25" customHeight="1" thickBot="1">
      <c r="B6" s="166" t="s">
        <v>63</v>
      </c>
      <c r="C6" s="120" t="s">
        <v>64</v>
      </c>
      <c r="D6" s="120" t="s">
        <v>55</v>
      </c>
      <c r="E6" s="120" t="s">
        <v>65</v>
      </c>
    </row>
    <row r="7" spans="2:5" ht="15.75" thickBot="1">
      <c r="B7" s="167"/>
      <c r="C7" s="78"/>
      <c r="D7" s="78"/>
      <c r="E7" s="78"/>
    </row>
    <row r="8" spans="2:9" ht="15.75" thickBot="1">
      <c r="B8" s="79" t="s">
        <v>66</v>
      </c>
      <c r="C8" s="72">
        <v>2192</v>
      </c>
      <c r="D8" s="73">
        <f>C8/$C$11</f>
        <v>0.16158042164234115</v>
      </c>
      <c r="E8" s="74">
        <v>12424</v>
      </c>
      <c r="F8" s="84"/>
      <c r="G8" s="83"/>
      <c r="H8" s="83"/>
      <c r="I8" s="84"/>
    </row>
    <row r="9" spans="2:9" ht="15.75" thickBot="1">
      <c r="B9" s="79" t="s">
        <v>67</v>
      </c>
      <c r="C9" s="72">
        <v>3077</v>
      </c>
      <c r="D9" s="73">
        <f>C9/$C$11</f>
        <v>0.22681704260651628</v>
      </c>
      <c r="E9" s="74">
        <v>12178</v>
      </c>
      <c r="F9" s="84"/>
      <c r="G9" s="83"/>
      <c r="H9" s="83"/>
      <c r="I9" s="84"/>
    </row>
    <row r="10" spans="2:9" ht="15.75" thickBot="1">
      <c r="B10" s="79" t="s">
        <v>68</v>
      </c>
      <c r="C10" s="72">
        <v>8297</v>
      </c>
      <c r="D10" s="73">
        <f>C10/$C$11</f>
        <v>0.6116025357511425</v>
      </c>
      <c r="E10" s="74">
        <v>11863</v>
      </c>
      <c r="F10" s="84"/>
      <c r="G10" s="83"/>
      <c r="H10" s="83"/>
      <c r="I10" s="84"/>
    </row>
    <row r="11" spans="2:8" ht="15.75" thickBot="1">
      <c r="B11" s="80" t="s">
        <v>69</v>
      </c>
      <c r="C11" s="75">
        <f>SUM(C8:C10)</f>
        <v>13566</v>
      </c>
      <c r="D11" s="76">
        <f>SUM(D8:D10)</f>
        <v>1</v>
      </c>
      <c r="E11" s="77" t="s">
        <v>7</v>
      </c>
      <c r="G11" s="83"/>
      <c r="H11" s="83"/>
    </row>
    <row r="12" spans="2:8" ht="15.75" thickBot="1">
      <c r="B12" s="81" t="s">
        <v>70</v>
      </c>
      <c r="C12" s="78"/>
      <c r="D12" s="78"/>
      <c r="E12" s="78"/>
      <c r="G12" s="83"/>
      <c r="H12" s="83"/>
    </row>
    <row r="13" spans="2:8" ht="35.25" customHeight="1" thickBot="1">
      <c r="B13" s="166" t="s">
        <v>71</v>
      </c>
      <c r="C13" s="120" t="s">
        <v>64</v>
      </c>
      <c r="D13" s="120" t="s">
        <v>55</v>
      </c>
      <c r="E13" s="120" t="s">
        <v>65</v>
      </c>
      <c r="G13" s="83"/>
      <c r="H13" s="83"/>
    </row>
    <row r="14" spans="2:8" ht="15.75" thickBot="1">
      <c r="B14" s="167"/>
      <c r="C14" s="78"/>
      <c r="D14" s="78"/>
      <c r="E14" s="78"/>
      <c r="G14" s="83"/>
      <c r="H14" s="83"/>
    </row>
    <row r="15" spans="2:9" ht="15.75" thickBot="1">
      <c r="B15" s="79" t="s">
        <v>66</v>
      </c>
      <c r="C15" s="72">
        <v>498</v>
      </c>
      <c r="D15" s="73">
        <f>C15/$C$18</f>
        <v>0.09074344023323615</v>
      </c>
      <c r="E15" s="74">
        <v>10818</v>
      </c>
      <c r="F15" s="84"/>
      <c r="G15" s="83"/>
      <c r="H15" s="83"/>
      <c r="I15" s="84"/>
    </row>
    <row r="16" spans="2:9" ht="15.75" thickBot="1">
      <c r="B16" s="79" t="s">
        <v>67</v>
      </c>
      <c r="C16" s="72">
        <v>1097</v>
      </c>
      <c r="D16" s="73">
        <f>C16/$C$18</f>
        <v>0.19989067055393586</v>
      </c>
      <c r="E16" s="74">
        <v>10257</v>
      </c>
      <c r="F16" s="84"/>
      <c r="G16" s="83"/>
      <c r="H16" s="83"/>
      <c r="I16" s="84"/>
    </row>
    <row r="17" spans="2:9" ht="15.75" thickBot="1">
      <c r="B17" s="79" t="s">
        <v>68</v>
      </c>
      <c r="C17" s="72">
        <v>3893</v>
      </c>
      <c r="D17" s="73">
        <f>C17/$C$18</f>
        <v>0.709365889212828</v>
      </c>
      <c r="E17" s="74">
        <v>9693</v>
      </c>
      <c r="F17" s="84"/>
      <c r="G17" s="83"/>
      <c r="H17" s="83"/>
      <c r="I17" s="84"/>
    </row>
    <row r="18" spans="2:8" ht="15.75" thickBot="1">
      <c r="B18" s="80" t="s">
        <v>69</v>
      </c>
      <c r="C18" s="75">
        <f>SUM(C15:C17)</f>
        <v>5488</v>
      </c>
      <c r="D18" s="76">
        <f>SUM(D15:D17)</f>
        <v>1</v>
      </c>
      <c r="E18" s="77" t="s">
        <v>7</v>
      </c>
      <c r="G18" s="83"/>
      <c r="H18" s="83"/>
    </row>
    <row r="19" spans="2:8" ht="15.75" thickBot="1">
      <c r="B19" s="81" t="s">
        <v>70</v>
      </c>
      <c r="C19" s="78"/>
      <c r="D19" s="78"/>
      <c r="E19" s="78"/>
      <c r="G19" s="83"/>
      <c r="H19" s="83"/>
    </row>
    <row r="20" spans="2:8" ht="35.25" customHeight="1" thickBot="1">
      <c r="B20" s="166" t="s">
        <v>8</v>
      </c>
      <c r="C20" s="120" t="s">
        <v>64</v>
      </c>
      <c r="D20" s="120" t="s">
        <v>55</v>
      </c>
      <c r="E20" s="120" t="s">
        <v>65</v>
      </c>
      <c r="G20" s="83"/>
      <c r="H20" s="83"/>
    </row>
    <row r="21" spans="2:8" ht="15.75" thickBot="1">
      <c r="B21" s="167"/>
      <c r="C21" s="78"/>
      <c r="D21" s="78"/>
      <c r="E21" s="78"/>
      <c r="G21" s="83"/>
      <c r="H21" s="83"/>
    </row>
    <row r="22" spans="2:9" ht="15.75" thickBot="1">
      <c r="B22" s="79" t="s">
        <v>66</v>
      </c>
      <c r="C22" s="72">
        <v>5782</v>
      </c>
      <c r="D22" s="73">
        <f>C22/$C$25</f>
        <v>0.10011081099799155</v>
      </c>
      <c r="E22" s="74">
        <v>11359</v>
      </c>
      <c r="F22" s="84"/>
      <c r="G22" s="83"/>
      <c r="H22" s="83"/>
      <c r="I22" s="84"/>
    </row>
    <row r="23" spans="2:9" ht="15.75" thickBot="1">
      <c r="B23" s="79" t="s">
        <v>67</v>
      </c>
      <c r="C23" s="72">
        <v>13986</v>
      </c>
      <c r="D23" s="73">
        <f>C23/$C$25</f>
        <v>0.24215665904841055</v>
      </c>
      <c r="E23" s="74">
        <v>10768</v>
      </c>
      <c r="F23" s="84"/>
      <c r="G23" s="83"/>
      <c r="H23" s="83"/>
      <c r="I23" s="84"/>
    </row>
    <row r="24" spans="2:9" ht="15.75" thickBot="1">
      <c r="B24" s="79" t="s">
        <v>68</v>
      </c>
      <c r="C24" s="72">
        <v>37988</v>
      </c>
      <c r="D24" s="73">
        <f>C24/$C$25</f>
        <v>0.6577325299535979</v>
      </c>
      <c r="E24" s="74">
        <v>10179</v>
      </c>
      <c r="F24" s="84"/>
      <c r="G24" s="83"/>
      <c r="H24" s="83"/>
      <c r="I24" s="84"/>
    </row>
    <row r="25" spans="2:8" ht="15.75" thickBot="1">
      <c r="B25" s="80" t="s">
        <v>69</v>
      </c>
      <c r="C25" s="75">
        <f>SUM(C22:C24)</f>
        <v>57756</v>
      </c>
      <c r="D25" s="76">
        <f>SUM(D22:D24)</f>
        <v>1</v>
      </c>
      <c r="E25" s="77" t="s">
        <v>7</v>
      </c>
      <c r="G25" s="83"/>
      <c r="H25" s="85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29.7109375" style="65" customWidth="1"/>
    <col min="2" max="2" width="12.57421875" style="65" customWidth="1"/>
    <col min="3" max="3" width="14.57421875" style="65" customWidth="1"/>
    <col min="4" max="4" width="14.140625" style="65" customWidth="1"/>
    <col min="5" max="5" width="13.421875" style="65" customWidth="1"/>
    <col min="6" max="6" width="13.00390625" style="65" customWidth="1"/>
    <col min="7" max="8" width="9.140625" style="65" customWidth="1"/>
    <col min="9" max="9" width="11.57421875" style="65" bestFit="1" customWidth="1"/>
    <col min="10" max="10" width="9.57421875" style="65" bestFit="1" customWidth="1"/>
    <col min="11" max="16384" width="9.140625" style="65" customWidth="1"/>
  </cols>
  <sheetData>
    <row r="1" spans="1:6" ht="16.5" customHeight="1">
      <c r="A1" s="169" t="s">
        <v>72</v>
      </c>
      <c r="B1" s="170"/>
      <c r="C1" s="170"/>
      <c r="D1" s="170"/>
      <c r="E1" s="170"/>
      <c r="F1" s="171"/>
    </row>
    <row r="2" spans="1:6" ht="22.5" customHeight="1" thickBot="1">
      <c r="A2" s="172"/>
      <c r="B2" s="173"/>
      <c r="C2" s="173"/>
      <c r="D2" s="173"/>
      <c r="E2" s="173"/>
      <c r="F2" s="174"/>
    </row>
    <row r="3" ht="15.75" customHeight="1" thickBot="1"/>
    <row r="4" spans="1:6" ht="35.25" customHeight="1" thickBot="1">
      <c r="A4" s="121" t="s">
        <v>73</v>
      </c>
      <c r="B4" s="122" t="s">
        <v>74</v>
      </c>
      <c r="C4" s="123" t="s">
        <v>17</v>
      </c>
      <c r="D4" s="123" t="s">
        <v>18</v>
      </c>
      <c r="E4" s="123" t="s">
        <v>19</v>
      </c>
      <c r="F4" s="123" t="s">
        <v>36</v>
      </c>
    </row>
    <row r="5" spans="1:10" ht="15.75" thickBot="1">
      <c r="A5" s="86" t="s">
        <v>75</v>
      </c>
      <c r="B5" s="87">
        <v>42237</v>
      </c>
      <c r="C5" s="96">
        <v>2</v>
      </c>
      <c r="D5" s="96">
        <v>7</v>
      </c>
      <c r="E5" s="96">
        <v>105</v>
      </c>
      <c r="F5" s="78">
        <f>SUM(C5:E5)</f>
        <v>114</v>
      </c>
      <c r="H5" s="92"/>
      <c r="J5" s="93"/>
    </row>
    <row r="6" spans="1:10" ht="15.75" thickBot="1">
      <c r="A6" s="86" t="s">
        <v>76</v>
      </c>
      <c r="B6" s="87">
        <v>39356</v>
      </c>
      <c r="C6" s="96">
        <v>8</v>
      </c>
      <c r="D6" s="96">
        <v>1</v>
      </c>
      <c r="E6" s="96">
        <v>33</v>
      </c>
      <c r="F6" s="78">
        <f aca="true" t="shared" si="0" ref="F6:F12">SUM(C6:E6)</f>
        <v>42</v>
      </c>
      <c r="H6" s="92"/>
      <c r="J6" s="93"/>
    </row>
    <row r="7" spans="1:10" ht="15.75" thickBot="1">
      <c r="A7" s="86" t="s">
        <v>77</v>
      </c>
      <c r="B7" s="87">
        <v>40998</v>
      </c>
      <c r="C7" s="96">
        <v>42</v>
      </c>
      <c r="D7" s="96">
        <v>15</v>
      </c>
      <c r="E7" s="96">
        <v>860</v>
      </c>
      <c r="F7" s="72">
        <f>SUM(C7:E7)</f>
        <v>917</v>
      </c>
      <c r="H7" s="92"/>
      <c r="I7" s="94"/>
      <c r="J7" s="93"/>
    </row>
    <row r="8" spans="1:10" ht="15.75" thickBot="1">
      <c r="A8" s="86" t="s">
        <v>78</v>
      </c>
      <c r="B8" s="87">
        <v>51524</v>
      </c>
      <c r="C8" s="96">
        <v>2</v>
      </c>
      <c r="D8" s="96">
        <v>0</v>
      </c>
      <c r="E8" s="96">
        <v>43</v>
      </c>
      <c r="F8" s="72">
        <f>SUM(C8:E8)</f>
        <v>45</v>
      </c>
      <c r="H8" s="92"/>
      <c r="J8" s="93"/>
    </row>
    <row r="9" spans="1:10" ht="15.75" thickBot="1">
      <c r="A9" s="86" t="s">
        <v>79</v>
      </c>
      <c r="B9" s="87">
        <v>51208</v>
      </c>
      <c r="C9" s="96">
        <v>2</v>
      </c>
      <c r="D9" s="96">
        <v>1</v>
      </c>
      <c r="E9" s="96">
        <v>43</v>
      </c>
      <c r="F9" s="72">
        <f t="shared" si="0"/>
        <v>46</v>
      </c>
      <c r="H9" s="92"/>
      <c r="J9" s="93"/>
    </row>
    <row r="10" spans="1:10" ht="15.75" thickBot="1">
      <c r="A10" s="86" t="s">
        <v>80</v>
      </c>
      <c r="B10" s="87">
        <v>51083</v>
      </c>
      <c r="C10" s="96">
        <v>1</v>
      </c>
      <c r="D10" s="96">
        <v>0</v>
      </c>
      <c r="E10" s="96">
        <v>51</v>
      </c>
      <c r="F10" s="72">
        <f t="shared" si="0"/>
        <v>52</v>
      </c>
      <c r="H10" s="92"/>
      <c r="J10" s="93"/>
    </row>
    <row r="11" spans="1:10" ht="15.75" thickBot="1">
      <c r="A11" s="86" t="s">
        <v>81</v>
      </c>
      <c r="B11" s="87">
        <v>52525</v>
      </c>
      <c r="C11" s="96">
        <v>4</v>
      </c>
      <c r="D11" s="96">
        <v>0</v>
      </c>
      <c r="E11" s="96">
        <v>50</v>
      </c>
      <c r="F11" s="72">
        <f t="shared" si="0"/>
        <v>54</v>
      </c>
      <c r="H11" s="92"/>
      <c r="J11" s="93"/>
    </row>
    <row r="12" spans="1:10" ht="15.75" thickBot="1">
      <c r="A12" s="86" t="s">
        <v>82</v>
      </c>
      <c r="B12" s="87">
        <v>53371</v>
      </c>
      <c r="C12" s="96">
        <v>0</v>
      </c>
      <c r="D12" s="96">
        <v>0</v>
      </c>
      <c r="E12" s="96">
        <v>22</v>
      </c>
      <c r="F12" s="72">
        <f t="shared" si="0"/>
        <v>22</v>
      </c>
      <c r="H12" s="92"/>
      <c r="J12" s="93"/>
    </row>
    <row r="13" spans="1:6" ht="15.75" thickBot="1">
      <c r="A13" s="80" t="s">
        <v>83</v>
      </c>
      <c r="B13" s="88"/>
      <c r="C13" s="77">
        <f>SUM(C5:C12)</f>
        <v>61</v>
      </c>
      <c r="D13" s="77">
        <f>SUM(D5:D12)</f>
        <v>24</v>
      </c>
      <c r="E13" s="77">
        <f>SUM(E5:E12)</f>
        <v>1207</v>
      </c>
      <c r="F13" s="77">
        <f>SUM(F5:F12)</f>
        <v>1292</v>
      </c>
    </row>
    <row r="14" spans="1:6" ht="12.75" customHeight="1">
      <c r="A14" s="175" t="s">
        <v>84</v>
      </c>
      <c r="B14" s="175"/>
      <c r="C14" s="175"/>
      <c r="D14" s="175"/>
      <c r="E14" s="175"/>
      <c r="F14" s="175"/>
    </row>
    <row r="15" spans="1:6" ht="12.75" customHeight="1">
      <c r="A15" s="176"/>
      <c r="B15" s="176"/>
      <c r="C15" s="176"/>
      <c r="D15" s="176"/>
      <c r="E15" s="176"/>
      <c r="F15" s="176"/>
    </row>
    <row r="16" spans="1:6" ht="12.75" customHeight="1">
      <c r="A16" s="176"/>
      <c r="B16" s="176"/>
      <c r="C16" s="176"/>
      <c r="D16" s="176"/>
      <c r="E16" s="176"/>
      <c r="F16" s="176"/>
    </row>
    <row r="17" spans="1:6" ht="24" customHeight="1">
      <c r="A17" s="176"/>
      <c r="B17" s="176"/>
      <c r="C17" s="176"/>
      <c r="D17" s="176"/>
      <c r="E17" s="176"/>
      <c r="F17" s="176"/>
    </row>
  </sheetData>
  <sheetProtection password="C73A" sheet="1" formatCells="0" formatColumns="0" formatRows="0" insertColumns="0" insertRows="0" insertHyperlinks="0" deleteColumns="0" deleteRows="0" sort="0" autoFilter="0" pivotTables="0"/>
  <mergeCells count="2">
    <mergeCell ref="A1:F2"/>
    <mergeCell ref="A14:F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2020-07-13T08:47:40Z</cp:lastPrinted>
  <dcterms:created xsi:type="dcterms:W3CDTF">2013-03-22T11:33:30Z</dcterms:created>
  <dcterms:modified xsi:type="dcterms:W3CDTF">2020-07-13T11:21:34Z</dcterms:modified>
  <cp:category/>
  <cp:version/>
  <cp:contentType/>
  <cp:contentStatus/>
</cp:coreProperties>
</file>