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45" windowWidth="8535" windowHeight="1185" firstSheet="1" activeTab="5"/>
  </bookViews>
  <sheets>
    <sheet name="përfitues të pensionit" sheetId="1" r:id="rId1"/>
    <sheet name="pen. rinj dhe të ndjer" sheetId="2" r:id="rId2"/>
    <sheet name="lëvizja e %për harmonizim" sheetId="3" r:id="rId3"/>
    <sheet name="min.maks." sheetId="4" r:id="rId4"/>
    <sheet name="pen.më të ulëta" sheetId="5" r:id="rId5"/>
    <sheet name="pensione maksimale" sheetId="6" r:id="rId6"/>
  </sheets>
  <definedNames/>
  <calcPr fullCalcOnLoad="1"/>
</workbook>
</file>

<file path=xl/sharedStrings.xml><?xml version="1.0" encoding="utf-8"?>
<sst xmlns="http://schemas.openxmlformats.org/spreadsheetml/2006/main" count="117" uniqueCount="84">
  <si>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</si>
  <si>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</si>
  <si>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</si>
  <si>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</si>
  <si>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</si>
  <si>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</si>
  <si>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</si>
  <si>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 xml:space="preserve">       -</t>
  </si>
  <si>
    <t>Gjendja e përfituesve të rinj dhe të ndjerë dhe përqindja e harmonizimit të pensioneve për muajin maj të vitit 2020</t>
  </si>
  <si>
    <t xml:space="preserve">                Përfitues të rinj dhe të ndjerë të pensionit, dallimi dhe pensionet e reja minimale për muajin maj të vitit 2020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</si>
  <si>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</si>
  <si>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</si>
  <si>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</si>
  <si>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</si>
  <si>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</si>
  <si>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</si>
  <si>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</si>
  <si>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</si>
  <si>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 xml:space="preserve">Pensione familjare </t>
  </si>
  <si>
    <t>Pensione invalidore</t>
  </si>
  <si>
    <t>Pensione të pleqërisë</t>
  </si>
  <si>
    <t xml:space="preserve">                   Graf. 2. Pensionistë të rinj dhe të ndjerë sipas llojit të pensionit për muajin maj të vitit 2020</t>
  </si>
  <si>
    <t xml:space="preserve">    Lëvizja e përqindjes për harmonizimin e pensioneve sipas viteve </t>
  </si>
  <si>
    <t xml:space="preserve">Harmonizimi vjetor 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</si>
  <si>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</si>
  <si>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</si>
  <si>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</si>
  <si>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</si>
  <si>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</si>
  <si>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</si>
  <si>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Gjendja e përfituesve të pensionit në krahasim me pensionet minimale dhe maksimale për muajin maj të vitit 2020</t>
  </si>
  <si>
    <t>Gjendja e përfituesve të pensionit në krahasim me pensionet min. dhe mak. për muajin maj të vitit 2020</t>
  </si>
  <si>
    <t xml:space="preserve">Shumat </t>
  </si>
  <si>
    <t>Deri në pension min. ( 9.693,00)</t>
  </si>
  <si>
    <t>Minimale (prej 9.693,00-11.863,00)</t>
  </si>
  <si>
    <t>Mbi min. (11,863,00- 39356,00)</t>
  </si>
  <si>
    <t>Maks. (39,356,00-53,371,00)</t>
  </si>
  <si>
    <t>P.familjar</t>
  </si>
  <si>
    <t>P.invalidor</t>
  </si>
  <si>
    <t>P.pleqërie</t>
  </si>
  <si>
    <t>Struktura</t>
  </si>
  <si>
    <t xml:space="preserve">                  Grafikoni 3.  Struktura e pensioistëve sipas shumës së pensionit për muajin maj të vitit 2020</t>
  </si>
  <si>
    <t>Numri i përfituesve  të pensioneve më të ulëta sipas grupeve të shumave për muajin maj  të vitit 2020</t>
  </si>
  <si>
    <t>E drejta e realizuar deri</t>
  </si>
  <si>
    <t xml:space="preserve">31-12-1996 </t>
  </si>
  <si>
    <t>Grupi  I</t>
  </si>
  <si>
    <t>Grupi II</t>
  </si>
  <si>
    <t>Grupi III</t>
  </si>
  <si>
    <t xml:space="preserve">Gjithsej </t>
  </si>
  <si>
    <t xml:space="preserve">E drejta e realizuar prej </t>
  </si>
  <si>
    <t xml:space="preserve"> 01.01.1997 </t>
  </si>
  <si>
    <t xml:space="preserve">01-01-2002 </t>
  </si>
  <si>
    <t>Numri</t>
  </si>
  <si>
    <t>Shuma</t>
  </si>
  <si>
    <t>Numri i përfituesve të shumës më të lartë të pensionit sipas llojit për muajin maj të vitit 2020</t>
  </si>
  <si>
    <t xml:space="preserve">E drejta e realizuar               </t>
  </si>
  <si>
    <t>Denarë</t>
  </si>
  <si>
    <t>Pensioni familjar</t>
  </si>
  <si>
    <t>Pensioni invalidor</t>
  </si>
  <si>
    <t>Pensioni i pleqërisë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</si>
  <si>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</si>
  <si>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</si>
  <si>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</si>
  <si>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</si>
  <si>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</si>
  <si>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</si>
  <si>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</si>
  <si>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</si>
  <si>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r>
      <t xml:space="preserve">Nga 01.01.2020 ka një pension të sapoformuar maksimal në mbështetje të nenit 230 paragrafi 1 dhe nenit 52 paragrafi 1 të Ligjit të sigurimit pensional dhe invalidor të Maqedonisë së Veriut G.Zyrtare 98/2012 dhe shpalljes së Entit shtetëror për statistikë numër 4.1.20.17 nga 20.02.2020 për shumën e neto pagës mesatare të realizuar në vitin 2019, shuma e pensionit është </t>
    </r>
    <r>
      <rPr>
        <b/>
        <sz val="9"/>
        <rFont val="StobiSerif Regular"/>
        <family val="3"/>
      </rPr>
      <t>53.371,00 denarë.</t>
    </r>
  </si>
  <si>
    <t>GJ I TH S E J</t>
  </si>
  <si>
    <t xml:space="preserve">  Të dhëna për gjendjen e numrit të përfituesve të pensionit për muajin maj të vitit 2020</t>
  </si>
  <si>
    <t xml:space="preserve">       Gjendja e përfituesve të pensionit nga pensioni i paguar sipas llojit, sipas të drejtës së arritur dhe pensionit mesatar për muajin maj të vitit 2020</t>
  </si>
  <si>
    <t>Lloji i pensionit</t>
  </si>
  <si>
    <t>Gjithsej: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</si>
  <si>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</si>
  <si>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</si>
  <si>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</si>
  <si>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</si>
  <si>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Pensioni bujqësorë</t>
  </si>
  <si>
    <t>Pensioni ushtarak</t>
  </si>
  <si>
    <t>Pension mesatar</t>
  </si>
  <si>
    <t>Gjithsej përqindja e pensionit të paguar për muajin maj të vitit 2020</t>
  </si>
  <si>
    <t>Grafikoni 1.</t>
  </si>
  <si>
    <t>Struktura e pensionistëve sipas shumës së pensionit për muajin maj  të vitit 2020</t>
  </si>
</sst>
</file>

<file path=xl/styles.xml><?xml version="1.0" encoding="utf-8"?>
<styleSheet xmlns="http://schemas.openxmlformats.org/spreadsheetml/2006/main">
  <numFmts count="4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10"/>
      <name val="StobiSans Regular"/>
      <family val="3"/>
    </font>
    <font>
      <sz val="10"/>
      <name val="StobiSans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2.55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3" fontId="3" fillId="34" borderId="16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7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6" xfId="58" applyNumberFormat="1" applyFont="1" applyFill="1" applyBorder="1">
      <alignment/>
      <protection/>
    </xf>
    <xf numFmtId="172" fontId="3" fillId="34" borderId="17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10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9" fontId="3" fillId="37" borderId="20" xfId="0" applyNumberFormat="1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7" borderId="21" xfId="0" applyFont="1" applyFill="1" applyBorder="1" applyAlignment="1">
      <alignment vertical="center"/>
    </xf>
    <xf numFmtId="0" fontId="6" fillId="38" borderId="21" xfId="0" applyFont="1" applyFill="1" applyBorder="1" applyAlignment="1">
      <alignment vertical="center"/>
    </xf>
    <xf numFmtId="0" fontId="3" fillId="38" borderId="22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1" xfId="0" applyFont="1" applyBorder="1" applyAlignment="1">
      <alignment vertical="center"/>
    </xf>
    <xf numFmtId="4" fontId="6" fillId="0" borderId="20" xfId="0" applyNumberFormat="1" applyFont="1" applyBorder="1" applyAlignment="1">
      <alignment horizontal="right" vertical="center"/>
    </xf>
    <xf numFmtId="0" fontId="3" fillId="37" borderId="20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/>
    </xf>
    <xf numFmtId="10" fontId="12" fillId="0" borderId="11" xfId="0" applyNumberFormat="1" applyFont="1" applyBorder="1" applyAlignment="1">
      <alignment/>
    </xf>
    <xf numFmtId="0" fontId="0" fillId="39" borderId="0" xfId="0" applyFont="1" applyFill="1" applyAlignment="1">
      <alignment/>
    </xf>
    <xf numFmtId="10" fontId="12" fillId="0" borderId="11" xfId="0" applyNumberFormat="1" applyFont="1" applyBorder="1" applyAlignment="1">
      <alignment horizontal="right"/>
    </xf>
    <xf numFmtId="10" fontId="12" fillId="0" borderId="11" xfId="0" applyNumberFormat="1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58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39" borderId="23" xfId="0" applyFont="1" applyFill="1" applyBorder="1" applyAlignment="1">
      <alignment horizontal="center"/>
    </xf>
    <xf numFmtId="10" fontId="12" fillId="0" borderId="23" xfId="0" applyNumberFormat="1" applyFont="1" applyBorder="1" applyAlignment="1">
      <alignment/>
    </xf>
    <xf numFmtId="197" fontId="6" fillId="33" borderId="24" xfId="0" applyNumberFormat="1" applyFont="1" applyFill="1" applyBorder="1" applyAlignment="1">
      <alignment horizontal="center"/>
    </xf>
    <xf numFmtId="197" fontId="6" fillId="33" borderId="25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33" borderId="26" xfId="0" applyFont="1" applyFill="1" applyBorder="1" applyAlignment="1">
      <alignment horizontal="center"/>
    </xf>
    <xf numFmtId="0" fontId="10" fillId="34" borderId="26" xfId="58" applyFont="1" applyFill="1" applyBorder="1">
      <alignment/>
      <protection/>
    </xf>
    <xf numFmtId="0" fontId="19" fillId="0" borderId="20" xfId="0" applyFont="1" applyBorder="1" applyAlignment="1">
      <alignment horizontal="center" vertical="center"/>
    </xf>
    <xf numFmtId="0" fontId="19" fillId="37" borderId="27" xfId="0" applyFont="1" applyFill="1" applyBorder="1" applyAlignment="1">
      <alignment vertical="center" wrapText="1"/>
    </xf>
    <xf numFmtId="0" fontId="19" fillId="37" borderId="22" xfId="0" applyFont="1" applyFill="1" applyBorder="1" applyAlignment="1">
      <alignment vertical="center" wrapText="1"/>
    </xf>
    <xf numFmtId="0" fontId="19" fillId="37" borderId="22" xfId="0" applyFont="1" applyFill="1" applyBorder="1" applyAlignment="1">
      <alignment horizontal="center" vertical="center" wrapText="1"/>
    </xf>
    <xf numFmtId="17" fontId="3" fillId="34" borderId="26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29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3" fontId="3" fillId="34" borderId="31" xfId="0" applyNumberFormat="1" applyFont="1" applyFill="1" applyBorder="1" applyAlignment="1">
      <alignment horizontal="center"/>
    </xf>
    <xf numFmtId="3" fontId="3" fillId="34" borderId="32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4" fontId="3" fillId="34" borderId="33" xfId="0" applyNumberFormat="1" applyFont="1" applyFill="1" applyBorder="1" applyAlignment="1">
      <alignment horizontal="center"/>
    </xf>
    <xf numFmtId="4" fontId="3" fillId="34" borderId="34" xfId="0" applyNumberFormat="1" applyFont="1" applyFill="1" applyBorder="1" applyAlignment="1">
      <alignment horizontal="center"/>
    </xf>
    <xf numFmtId="4" fontId="3" fillId="34" borderId="3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maj të vitit 2020</a:t>
            </a:r>
          </a:p>
        </c:rich>
      </c:tx>
      <c:layout>
        <c:manualLayout>
          <c:xMode val="factor"/>
          <c:yMode val="factor"/>
          <c:x val="0.0057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23,16%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10,33%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66,12%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min.bujqësor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pensionit'!$C$26:$C$30</c:f>
              <c:strCache/>
            </c:strRef>
          </c:cat>
          <c:val>
            <c:numRef>
              <c:f>'përfitues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MUAJIT MAJ TË VITIT 2020</a:t>
            </a:r>
          </a:p>
        </c:rich>
      </c:tx>
      <c:layout>
        <c:manualLayout>
          <c:xMode val="factor"/>
          <c:yMode val="factor"/>
          <c:x val="0.06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'pen. rinj dhe të ndjer'!$B$4:$D$4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'pen. rinj dhe të ndjer'!$A$7:$A$9</c:f>
              <c:strCache/>
            </c:strRef>
          </c:cat>
          <c:val>
            <c:numRef>
              <c:f>'pen. rinj dhe të ndjer'!$D$7:$D$9</c:f>
              <c:numCache/>
            </c:numRef>
          </c:val>
        </c:ser>
        <c:ser>
          <c:idx val="1"/>
          <c:order val="1"/>
          <c:tx>
            <c:strRef>
              <c:f>'pen. rinj dhe të ndjer'!$E$4:$G$4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'pen. rinj dhe të ndjer'!$A$7:$A$9</c:f>
              <c:strCache/>
            </c:strRef>
          </c:cat>
          <c:val>
            <c:numRef>
              <c:f>'pen. rinj dhe të ndjer'!$G$7:$G$9</c:f>
              <c:numCache/>
            </c:numRef>
          </c:val>
        </c:ser>
        <c:axId val="34860130"/>
        <c:axId val="45305715"/>
      </c:barChart>
      <c:catAx>
        <c:axId val="34860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130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maj të vitit 2020</a:t>
            </a:r>
          </a:p>
        </c:rich>
      </c:tx>
      <c:layout>
        <c:manualLayout>
          <c:xMode val="factor"/>
          <c:yMode val="factor"/>
          <c:x val="0.1042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'min.maks.'!$A$6:$A$9</c:f>
              <c:strCache/>
            </c:strRef>
          </c:cat>
          <c:val>
            <c:numRef>
              <c:f>'min.maks.'!$F$6:$F$9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180975</xdr:rowOff>
    </xdr:from>
    <xdr:to>
      <xdr:col>5</xdr:col>
      <xdr:colOff>257175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904875" y="56959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22" sqref="A22:F22"/>
    </sheetView>
  </sheetViews>
  <sheetFormatPr defaultColWidth="9.140625" defaultRowHeight="12.75"/>
  <cols>
    <col min="1" max="1" width="21.0039062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8" t="s">
        <v>70</v>
      </c>
      <c r="B1" s="139"/>
      <c r="C1" s="139"/>
      <c r="D1" s="139"/>
      <c r="E1" s="140"/>
    </row>
    <row r="2" spans="1:5" ht="26.25" customHeight="1">
      <c r="A2" s="141"/>
      <c r="B2" s="142"/>
      <c r="C2" s="142"/>
      <c r="D2" s="142"/>
      <c r="E2" s="143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46" t="s">
        <v>71</v>
      </c>
      <c r="B4" s="146"/>
      <c r="C4" s="146"/>
      <c r="D4" s="146"/>
      <c r="E4" s="146"/>
      <c r="G4" s="47"/>
    </row>
    <row r="5" spans="1:5" ht="23.25" customHeight="1">
      <c r="A5" s="123">
        <v>43952</v>
      </c>
      <c r="B5" s="147" t="s">
        <v>74</v>
      </c>
      <c r="C5" s="147" t="s">
        <v>75</v>
      </c>
      <c r="D5" s="147" t="s">
        <v>76</v>
      </c>
      <c r="E5" s="144" t="s">
        <v>77</v>
      </c>
    </row>
    <row r="6" spans="1:5" ht="47.25" customHeight="1">
      <c r="A6" s="3" t="s">
        <v>72</v>
      </c>
      <c r="B6" s="148"/>
      <c r="C6" s="148"/>
      <c r="D6" s="148"/>
      <c r="E6" s="145"/>
    </row>
    <row r="7" spans="1:12" ht="15.75" customHeight="1">
      <c r="A7" s="41" t="s">
        <v>57</v>
      </c>
      <c r="B7" s="45">
        <v>75070</v>
      </c>
      <c r="C7" s="45">
        <v>677</v>
      </c>
      <c r="D7" s="33">
        <v>110</v>
      </c>
      <c r="E7" s="49">
        <f>SUM(B7:D7)</f>
        <v>75857</v>
      </c>
      <c r="G7" s="60"/>
      <c r="H7" s="60"/>
      <c r="I7" s="60"/>
      <c r="J7" s="60"/>
      <c r="K7" s="60"/>
      <c r="L7" s="62"/>
    </row>
    <row r="8" spans="1:11" ht="16.5" customHeight="1">
      <c r="A8" s="3" t="s">
        <v>58</v>
      </c>
      <c r="B8" s="15">
        <v>33479</v>
      </c>
      <c r="C8" s="15">
        <v>156</v>
      </c>
      <c r="D8" s="15">
        <v>0</v>
      </c>
      <c r="E8" s="50">
        <f>SUM(B8:D8)</f>
        <v>33635</v>
      </c>
      <c r="G8" s="60"/>
      <c r="H8" s="60"/>
      <c r="I8" s="60"/>
      <c r="J8" s="60"/>
      <c r="K8" s="60"/>
    </row>
    <row r="9" spans="1:12" ht="15.75" customHeight="1">
      <c r="A9" s="41" t="s">
        <v>59</v>
      </c>
      <c r="B9" s="40">
        <v>214345</v>
      </c>
      <c r="C9" s="40">
        <v>314</v>
      </c>
      <c r="D9" s="33">
        <v>30</v>
      </c>
      <c r="E9" s="49">
        <f>SUM(B9:D9)</f>
        <v>214689</v>
      </c>
      <c r="G9" s="60"/>
      <c r="H9" s="60"/>
      <c r="I9" s="60"/>
      <c r="J9" s="60"/>
      <c r="K9" s="60"/>
      <c r="L9" s="62"/>
    </row>
    <row r="10" spans="1:12" ht="17.25" customHeight="1" thickBot="1">
      <c r="A10" s="42" t="s">
        <v>73</v>
      </c>
      <c r="B10" s="48">
        <f>SUM(B7:B9)</f>
        <v>322894</v>
      </c>
      <c r="C10" s="48">
        <f>SUM(C7:C9)</f>
        <v>1147</v>
      </c>
      <c r="D10" s="48">
        <f>SUM(D7:D9)</f>
        <v>140</v>
      </c>
      <c r="E10" s="51">
        <f>SUM(B10:D10)</f>
        <v>324181</v>
      </c>
      <c r="F10" s="56"/>
      <c r="G10" s="60"/>
      <c r="H10" s="66"/>
      <c r="I10" s="60"/>
      <c r="J10" s="60"/>
      <c r="L10" s="62"/>
    </row>
    <row r="11" spans="1:10" ht="15.75" thickBot="1">
      <c r="A11" s="4"/>
      <c r="B11" s="44"/>
      <c r="C11" s="44"/>
      <c r="D11" s="44"/>
      <c r="E11" s="16"/>
      <c r="F11" s="46"/>
      <c r="G11" s="60"/>
      <c r="I11" s="60"/>
      <c r="J11" s="60"/>
    </row>
    <row r="12" spans="1:12" ht="15">
      <c r="A12" s="3" t="s">
        <v>72</v>
      </c>
      <c r="B12" s="127" t="s">
        <v>80</v>
      </c>
      <c r="C12" s="128"/>
      <c r="D12" s="129"/>
      <c r="E12" s="16"/>
      <c r="G12" s="60"/>
      <c r="H12" s="59"/>
      <c r="I12" s="60"/>
      <c r="L12" s="62"/>
    </row>
    <row r="13" spans="1:8" ht="17.25" customHeight="1">
      <c r="A13" s="41" t="s">
        <v>57</v>
      </c>
      <c r="B13" s="130">
        <v>12336</v>
      </c>
      <c r="C13" s="131"/>
      <c r="D13" s="132"/>
      <c r="E13" s="16"/>
      <c r="G13" s="59"/>
      <c r="H13" s="60"/>
    </row>
    <row r="14" spans="1:8" ht="16.5" customHeight="1">
      <c r="A14" s="3" t="s">
        <v>58</v>
      </c>
      <c r="B14" s="124">
        <v>13860</v>
      </c>
      <c r="C14" s="125"/>
      <c r="D14" s="126"/>
      <c r="E14" s="16"/>
      <c r="G14" s="60"/>
      <c r="H14" s="46"/>
    </row>
    <row r="15" spans="1:11" ht="17.25" customHeight="1">
      <c r="A15" s="41" t="s">
        <v>59</v>
      </c>
      <c r="B15" s="130">
        <v>16549</v>
      </c>
      <c r="C15" s="131"/>
      <c r="D15" s="132"/>
      <c r="E15" s="17"/>
      <c r="G15" s="46"/>
      <c r="H15" s="61"/>
      <c r="K15" s="62"/>
    </row>
    <row r="16" spans="1:11" ht="16.5" customHeight="1">
      <c r="A16" s="55" t="s">
        <v>78</v>
      </c>
      <c r="B16" s="124">
        <v>7978</v>
      </c>
      <c r="C16" s="125"/>
      <c r="D16" s="126"/>
      <c r="E16" s="17"/>
      <c r="G16" s="61"/>
      <c r="H16" s="46"/>
      <c r="J16" s="64"/>
      <c r="K16" s="62"/>
    </row>
    <row r="17" spans="1:12" ht="16.5" customHeight="1">
      <c r="A17" s="54" t="s">
        <v>79</v>
      </c>
      <c r="B17" s="130">
        <v>22528</v>
      </c>
      <c r="C17" s="131"/>
      <c r="D17" s="132"/>
      <c r="E17" s="17"/>
      <c r="G17" s="46"/>
      <c r="H17" s="60"/>
      <c r="J17" s="56"/>
      <c r="L17" s="62"/>
    </row>
    <row r="18" spans="1:11" ht="18.75" customHeight="1" thickBot="1">
      <c r="A18" s="42" t="s">
        <v>73</v>
      </c>
      <c r="B18" s="133">
        <v>15313</v>
      </c>
      <c r="C18" s="134"/>
      <c r="D18" s="135"/>
      <c r="E18" s="17"/>
      <c r="G18" s="60"/>
      <c r="H18" s="60"/>
      <c r="K18" s="62"/>
    </row>
    <row r="19" spans="1:8" ht="19.5" customHeight="1">
      <c r="A19" s="46"/>
      <c r="B19" s="16"/>
      <c r="C19" s="16"/>
      <c r="D19" s="16"/>
      <c r="E19" s="17"/>
      <c r="F19" s="4"/>
      <c r="G19" s="60"/>
      <c r="H19" s="60"/>
    </row>
    <row r="20" spans="1:12" ht="18" customHeight="1">
      <c r="A20" s="149" t="s">
        <v>81</v>
      </c>
      <c r="B20" s="149"/>
      <c r="C20" s="149"/>
      <c r="D20" s="149"/>
      <c r="E20" s="149"/>
      <c r="F20" s="69">
        <v>15313</v>
      </c>
      <c r="G20" s="46"/>
      <c r="H20" s="46"/>
      <c r="K20" s="62"/>
      <c r="L20" s="65"/>
    </row>
    <row r="21" spans="1:11" ht="12.75">
      <c r="A21" s="46"/>
      <c r="B21" s="46"/>
      <c r="C21" s="46"/>
      <c r="D21" s="46"/>
      <c r="E21" s="46"/>
      <c r="F21" s="46"/>
      <c r="G21" s="46"/>
      <c r="H21" s="94"/>
      <c r="K21" s="62"/>
    </row>
    <row r="22" spans="1:12" ht="15">
      <c r="A22" s="5" t="s">
        <v>82</v>
      </c>
      <c r="B22" s="137" t="s">
        <v>83</v>
      </c>
      <c r="C22" s="137"/>
      <c r="D22" s="137"/>
      <c r="E22" s="137"/>
      <c r="F22" s="137"/>
      <c r="G22" s="46"/>
      <c r="H22" s="46"/>
      <c r="L22" s="65"/>
    </row>
    <row r="23" spans="1:8" ht="15">
      <c r="A23" s="4"/>
      <c r="E23" s="4"/>
      <c r="F23" s="4"/>
      <c r="G23" s="46"/>
      <c r="H23" s="46"/>
    </row>
    <row r="24" spans="1:13" ht="15">
      <c r="A24" s="4"/>
      <c r="F24" s="4"/>
      <c r="G24" s="46"/>
      <c r="H24" s="46"/>
      <c r="M24" s="62"/>
    </row>
    <row r="25" spans="1:8" ht="15">
      <c r="A25" s="4"/>
      <c r="F25" s="4"/>
      <c r="G25" s="4"/>
      <c r="H25" s="46"/>
    </row>
    <row r="26" spans="1:8" ht="15">
      <c r="A26" s="4"/>
      <c r="C26" s="6" t="s">
        <v>0</v>
      </c>
      <c r="D26" s="67">
        <f>B7</f>
        <v>75070</v>
      </c>
      <c r="E26" s="7">
        <f aca="true" t="shared" si="0" ref="E26:E31">D26*100/$D$31</f>
        <v>23.15681671658734</v>
      </c>
      <c r="F26" s="4"/>
      <c r="G26" s="4"/>
      <c r="H26" s="46"/>
    </row>
    <row r="27" spans="1:10" ht="15">
      <c r="A27" s="4"/>
      <c r="C27" s="6" t="s">
        <v>1</v>
      </c>
      <c r="D27" s="67">
        <f>B8</f>
        <v>33479</v>
      </c>
      <c r="E27" s="7">
        <f t="shared" si="0"/>
        <v>10.32725545297226</v>
      </c>
      <c r="F27" s="4"/>
      <c r="G27" s="4"/>
      <c r="I27" s="20"/>
      <c r="J27" s="20"/>
    </row>
    <row r="28" spans="1:12" ht="15">
      <c r="A28" s="4"/>
      <c r="C28" s="6" t="s">
        <v>2</v>
      </c>
      <c r="D28" s="67">
        <f>B9</f>
        <v>214345</v>
      </c>
      <c r="E28" s="7">
        <f t="shared" si="0"/>
        <v>66.1189273893288</v>
      </c>
      <c r="F28" s="4"/>
      <c r="G28" s="4"/>
      <c r="I28" s="20"/>
      <c r="J28" s="43"/>
      <c r="K28" s="20"/>
      <c r="L28" s="20"/>
    </row>
    <row r="29" spans="1:10" ht="15">
      <c r="A29" s="4"/>
      <c r="B29" s="4"/>
      <c r="C29" s="8" t="s">
        <v>4</v>
      </c>
      <c r="D29" s="33">
        <f>C10</f>
        <v>1147</v>
      </c>
      <c r="E29" s="7">
        <f t="shared" si="0"/>
        <v>0.3538146899417301</v>
      </c>
      <c r="F29" s="4"/>
      <c r="G29" s="4"/>
      <c r="I29" s="20"/>
      <c r="J29" s="43"/>
    </row>
    <row r="30" spans="1:10" ht="15">
      <c r="A30" s="4"/>
      <c r="B30" s="4"/>
      <c r="C30" s="8" t="s">
        <v>5</v>
      </c>
      <c r="D30" s="33">
        <f>D10</f>
        <v>140</v>
      </c>
      <c r="E30" s="7">
        <f t="shared" si="0"/>
        <v>0.04318575116987115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68">
        <f>SUM(D26:D30)</f>
        <v>324181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6"/>
      <c r="B36" s="136"/>
      <c r="C36" s="136"/>
      <c r="D36" s="136"/>
      <c r="E36" s="136"/>
      <c r="F36" s="136"/>
      <c r="G36" s="136"/>
    </row>
  </sheetData>
  <sheetProtection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17.25" customHeight="1">
      <c r="A1" s="138" t="s">
        <v>8</v>
      </c>
      <c r="B1" s="139"/>
      <c r="C1" s="139"/>
      <c r="D1" s="139"/>
      <c r="E1" s="139"/>
      <c r="F1" s="139"/>
      <c r="G1" s="139"/>
      <c r="H1" s="139"/>
      <c r="I1" s="140"/>
      <c r="J1" s="2"/>
      <c r="K1" s="2"/>
    </row>
    <row r="2" spans="1:11" ht="11.25" customHeight="1">
      <c r="A2" s="141"/>
      <c r="B2" s="142"/>
      <c r="C2" s="142"/>
      <c r="D2" s="142"/>
      <c r="E2" s="142"/>
      <c r="F2" s="142"/>
      <c r="G2" s="142"/>
      <c r="H2" s="142"/>
      <c r="I2" s="143"/>
      <c r="J2" s="2"/>
      <c r="K2" s="2"/>
    </row>
    <row r="3" spans="1:11" ht="20.25" customHeight="1" thickBot="1">
      <c r="A3" s="156" t="s">
        <v>9</v>
      </c>
      <c r="B3" s="156"/>
      <c r="C3" s="156"/>
      <c r="D3" s="156"/>
      <c r="E3" s="156"/>
      <c r="F3" s="156"/>
      <c r="G3" s="156"/>
      <c r="H3" s="156"/>
      <c r="I3" s="156"/>
      <c r="J3" s="10"/>
      <c r="K3" s="10"/>
    </row>
    <row r="4" spans="1:11" ht="19.5" customHeight="1">
      <c r="A4" s="158" t="s">
        <v>10</v>
      </c>
      <c r="B4" s="150" t="s">
        <v>11</v>
      </c>
      <c r="C4" s="151"/>
      <c r="D4" s="152"/>
      <c r="E4" s="153" t="s">
        <v>12</v>
      </c>
      <c r="F4" s="154"/>
      <c r="G4" s="155"/>
      <c r="H4" s="115" t="s">
        <v>13</v>
      </c>
      <c r="I4" s="160" t="s">
        <v>14</v>
      </c>
      <c r="J4" s="2"/>
      <c r="K4" s="2"/>
    </row>
    <row r="5" spans="1:9" ht="30" customHeight="1">
      <c r="A5" s="159"/>
      <c r="B5" s="11" t="s">
        <v>15</v>
      </c>
      <c r="C5" s="11" t="s">
        <v>16</v>
      </c>
      <c r="D5" s="11" t="s">
        <v>17</v>
      </c>
      <c r="E5" s="11" t="s">
        <v>15</v>
      </c>
      <c r="F5" s="11" t="s">
        <v>16</v>
      </c>
      <c r="G5" s="11" t="s">
        <v>17</v>
      </c>
      <c r="H5" s="35" t="s">
        <v>3</v>
      </c>
      <c r="I5" s="161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18</v>
      </c>
      <c r="B7" s="33">
        <v>290</v>
      </c>
      <c r="C7" s="33">
        <v>20</v>
      </c>
      <c r="D7" s="40">
        <f>SUM(B7:C7)</f>
        <v>310</v>
      </c>
      <c r="E7" s="33">
        <v>403</v>
      </c>
      <c r="F7" s="9">
        <v>11</v>
      </c>
      <c r="G7" s="33">
        <f>E7+F7</f>
        <v>414</v>
      </c>
      <c r="H7" s="114">
        <f>D7-G7</f>
        <v>-104</v>
      </c>
      <c r="I7" s="31">
        <v>163</v>
      </c>
    </row>
    <row r="8" spans="1:9" ht="15.75" customHeight="1">
      <c r="A8" s="3" t="s">
        <v>19</v>
      </c>
      <c r="B8" s="15">
        <v>26</v>
      </c>
      <c r="C8" s="15">
        <v>22</v>
      </c>
      <c r="D8" s="25">
        <f>SUM(B8:C8)</f>
        <v>48</v>
      </c>
      <c r="E8" s="25">
        <v>149</v>
      </c>
      <c r="F8" s="25">
        <v>59</v>
      </c>
      <c r="G8" s="63">
        <f>E8+F8</f>
        <v>208</v>
      </c>
      <c r="H8" s="26">
        <f>D8-G8</f>
        <v>-160</v>
      </c>
      <c r="I8" s="32">
        <v>19</v>
      </c>
    </row>
    <row r="9" spans="1:9" ht="16.5" customHeight="1">
      <c r="A9" s="39" t="s">
        <v>20</v>
      </c>
      <c r="B9" s="33">
        <v>777</v>
      </c>
      <c r="C9" s="33">
        <v>496</v>
      </c>
      <c r="D9" s="40">
        <f>SUM(B9:C9)</f>
        <v>1273</v>
      </c>
      <c r="E9" s="9">
        <v>610</v>
      </c>
      <c r="F9" s="9">
        <v>210</v>
      </c>
      <c r="G9" s="9">
        <f>E9+F9</f>
        <v>820</v>
      </c>
      <c r="H9" s="37">
        <f>D9-G9</f>
        <v>453</v>
      </c>
      <c r="I9" s="31">
        <v>412</v>
      </c>
    </row>
    <row r="10" spans="1:9" ht="18" customHeight="1" thickBot="1">
      <c r="A10" s="34" t="s">
        <v>17</v>
      </c>
      <c r="B10" s="88">
        <f>SUM(B7:B9)</f>
        <v>1093</v>
      </c>
      <c r="C10" s="88">
        <f>SUM(C7:C9)</f>
        <v>538</v>
      </c>
      <c r="D10" s="88">
        <f>SUM(B10:C10)</f>
        <v>1631</v>
      </c>
      <c r="E10" s="88">
        <f>SUM(E7:E9)</f>
        <v>1162</v>
      </c>
      <c r="F10" s="88">
        <f>SUM(F7:F9)</f>
        <v>280</v>
      </c>
      <c r="G10" s="88">
        <f>SUM(E10:F10)</f>
        <v>1442</v>
      </c>
      <c r="H10" s="89">
        <f>D10-G10</f>
        <v>189</v>
      </c>
      <c r="I10" s="70">
        <f>SUM(I7:I9)</f>
        <v>594</v>
      </c>
    </row>
    <row r="11" spans="1:9" ht="15.75" customHeight="1">
      <c r="A11" s="157" t="s">
        <v>21</v>
      </c>
      <c r="B11" s="157"/>
      <c r="C11" s="157"/>
      <c r="D11" s="157"/>
      <c r="E11" s="157"/>
      <c r="F11" s="157"/>
      <c r="G11" s="157"/>
      <c r="H11" s="157"/>
      <c r="I11" s="157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</sheetData>
  <sheetProtection password="C73A" sheet="1" formatCells="0" formatColumns="0" formatRows="0" insertColumns="0" insertRows="0" insertHyperlinks="0" deleteColumns="0" deleteRows="0" sort="0" autoFilter="0" pivotTables="0"/>
  <mergeCells count="7">
    <mergeCell ref="A1:I2"/>
    <mergeCell ref="B4:D4"/>
    <mergeCell ref="E4:G4"/>
    <mergeCell ref="A3:I3"/>
    <mergeCell ref="A11:I11"/>
    <mergeCell ref="A4:A5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6.57421875" style="96" customWidth="1"/>
    <col min="2" max="2" width="33.140625" style="96" customWidth="1"/>
    <col min="3" max="3" width="36.421875" style="96" customWidth="1"/>
    <col min="4" max="10" width="9.140625" style="96" customWidth="1"/>
    <col min="11" max="11" width="7.8515625" style="96" customWidth="1"/>
    <col min="12" max="12" width="8.140625" style="96" customWidth="1"/>
    <col min="13" max="238" width="9.140625" style="96" customWidth="1"/>
    <col min="239" max="239" width="15.8515625" style="96" customWidth="1"/>
    <col min="240" max="240" width="29.00390625" style="96" customWidth="1"/>
    <col min="241" max="241" width="36.421875" style="96" customWidth="1"/>
    <col min="242" max="16384" width="9.140625" style="96" customWidth="1"/>
  </cols>
  <sheetData>
    <row r="2" ht="15">
      <c r="C2" s="97"/>
    </row>
    <row r="3" spans="1:3" ht="18">
      <c r="A3" s="116" t="s">
        <v>22</v>
      </c>
      <c r="B3" s="116"/>
      <c r="C3" s="116"/>
    </row>
    <row r="4" spans="2:3" ht="15.75" thickBot="1">
      <c r="B4" s="98"/>
      <c r="C4" s="98"/>
    </row>
    <row r="5" spans="1:3" ht="15.75" thickBot="1">
      <c r="A5" s="117" t="s">
        <v>23</v>
      </c>
      <c r="B5" s="110" t="s">
        <v>24</v>
      </c>
      <c r="C5" s="111" t="s">
        <v>25</v>
      </c>
    </row>
    <row r="6" spans="1:256" ht="15.75">
      <c r="A6" s="108">
        <v>2006</v>
      </c>
      <c r="B6" s="109">
        <v>0.0048</v>
      </c>
      <c r="C6" s="109">
        <v>0.0218</v>
      </c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ht="15.75">
      <c r="A7" s="99">
        <v>2007</v>
      </c>
      <c r="B7" s="100">
        <v>0.0064</v>
      </c>
      <c r="C7" s="100">
        <v>0.0104</v>
      </c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ht="15.75">
      <c r="A8" s="99">
        <v>2008</v>
      </c>
      <c r="B8" s="100">
        <v>0.13</v>
      </c>
      <c r="C8" s="102">
        <v>0.0765</v>
      </c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ht="15.75">
      <c r="A9" s="99">
        <v>2009</v>
      </c>
      <c r="B9" s="102">
        <v>0.035</v>
      </c>
      <c r="C9" s="102">
        <v>0.0202</v>
      </c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56" ht="15.75">
      <c r="A10" s="99">
        <v>2010</v>
      </c>
      <c r="B10" s="100">
        <v>0.003</v>
      </c>
      <c r="C10" s="100">
        <v>0.011</v>
      </c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spans="1:256" ht="15.75">
      <c r="A11" s="99">
        <v>2011</v>
      </c>
      <c r="B11" s="100">
        <v>0.0075</v>
      </c>
      <c r="C11" s="103">
        <v>0.021</v>
      </c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spans="1:256" ht="15.75">
      <c r="A12" s="99">
        <v>2012</v>
      </c>
      <c r="B12" s="102">
        <v>0.0031</v>
      </c>
      <c r="C12" s="102">
        <v>0.014</v>
      </c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spans="1:256" ht="19.5" customHeight="1">
      <c r="A13" s="99">
        <v>2013</v>
      </c>
      <c r="B13" s="102">
        <v>0.0115</v>
      </c>
      <c r="C13" s="102">
        <v>0.0075</v>
      </c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ht="35.25" customHeight="1">
      <c r="A14" s="99">
        <v>2014</v>
      </c>
      <c r="B14" s="162" t="s">
        <v>26</v>
      </c>
      <c r="C14" s="162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256" ht="33" customHeight="1">
      <c r="A15" s="99">
        <v>2015</v>
      </c>
      <c r="B15" s="162" t="s">
        <v>27</v>
      </c>
      <c r="C15" s="162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ht="32.25" customHeight="1">
      <c r="A16" s="104">
        <v>2016</v>
      </c>
      <c r="B16" s="162" t="s">
        <v>28</v>
      </c>
      <c r="C16" s="162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256" ht="15.75">
      <c r="A17" s="99">
        <v>2017</v>
      </c>
      <c r="B17" s="102">
        <v>0.0082</v>
      </c>
      <c r="C17" s="102">
        <v>0.0076</v>
      </c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ht="15.75">
      <c r="A18" s="99">
        <v>2018</v>
      </c>
      <c r="B18" s="102">
        <v>0.0169</v>
      </c>
      <c r="C18" s="102">
        <v>0.018</v>
      </c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256" ht="15.75">
      <c r="A19" s="99">
        <v>2019</v>
      </c>
      <c r="B19" s="102">
        <v>0.007</v>
      </c>
      <c r="C19" s="102">
        <v>0.004</v>
      </c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3" ht="56.25" customHeight="1">
      <c r="A20" s="99">
        <v>2020</v>
      </c>
      <c r="B20" s="113" t="s">
        <v>29</v>
      </c>
      <c r="C20" s="105"/>
    </row>
    <row r="21" spans="1:3" ht="15">
      <c r="A21" s="106"/>
      <c r="B21" s="112"/>
      <c r="C21" s="107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2" sqref="A12:F12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 customHeight="1">
      <c r="A1" s="163" t="s">
        <v>30</v>
      </c>
      <c r="B1" s="163"/>
      <c r="C1" s="163"/>
      <c r="D1" s="163"/>
      <c r="E1" s="163"/>
      <c r="F1" s="163"/>
      <c r="G1" s="1"/>
    </row>
    <row r="2" spans="1:7" ht="27.75" customHeight="1">
      <c r="A2" s="163"/>
      <c r="B2" s="163"/>
      <c r="C2" s="163"/>
      <c r="D2" s="163"/>
      <c r="E2" s="163"/>
      <c r="F2" s="163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64" t="s">
        <v>31</v>
      </c>
      <c r="B4" s="164"/>
      <c r="C4" s="164"/>
      <c r="D4" s="164"/>
      <c r="E4" s="164"/>
      <c r="F4" s="164"/>
      <c r="G4" s="1"/>
    </row>
    <row r="5" spans="1:7" ht="31.5" customHeight="1">
      <c r="A5" s="118" t="s">
        <v>32</v>
      </c>
      <c r="B5" s="27" t="s">
        <v>37</v>
      </c>
      <c r="C5" s="27" t="s">
        <v>38</v>
      </c>
      <c r="D5" s="27" t="s">
        <v>39</v>
      </c>
      <c r="E5" s="27" t="s">
        <v>17</v>
      </c>
      <c r="F5" s="28" t="s">
        <v>40</v>
      </c>
      <c r="G5" s="20"/>
    </row>
    <row r="6" spans="1:7" ht="21.75" customHeight="1">
      <c r="A6" s="41" t="s">
        <v>33</v>
      </c>
      <c r="B6" s="52">
        <v>8813</v>
      </c>
      <c r="C6" s="52">
        <v>2556</v>
      </c>
      <c r="D6" s="52">
        <v>12882</v>
      </c>
      <c r="E6" s="52">
        <f>SUM(B6:D6)</f>
        <v>24251</v>
      </c>
      <c r="F6" s="29">
        <f>E6/$E$10*100</f>
        <v>7.510514286422169</v>
      </c>
      <c r="G6" s="20"/>
    </row>
    <row r="7" spans="1:7" ht="18.75" customHeight="1">
      <c r="A7" s="3" t="s">
        <v>34</v>
      </c>
      <c r="B7" s="53">
        <v>36996</v>
      </c>
      <c r="C7" s="53">
        <v>10399</v>
      </c>
      <c r="D7" s="53">
        <v>43449</v>
      </c>
      <c r="E7" s="53">
        <f>SUM(B7:D7)</f>
        <v>90844</v>
      </c>
      <c r="F7" s="30">
        <f>E7/$E$10*100</f>
        <v>28.134310330944523</v>
      </c>
      <c r="G7" s="20"/>
    </row>
    <row r="8" spans="1:7" ht="18" customHeight="1">
      <c r="A8" s="41" t="s">
        <v>35</v>
      </c>
      <c r="B8" s="52">
        <v>29167</v>
      </c>
      <c r="C8" s="52">
        <v>20473</v>
      </c>
      <c r="D8" s="52">
        <v>155778</v>
      </c>
      <c r="E8" s="52">
        <f>SUM(B8:D8)</f>
        <v>205418</v>
      </c>
      <c r="F8" s="29">
        <f>E8/$E$10*100</f>
        <v>63.61778168686938</v>
      </c>
      <c r="G8" s="20"/>
    </row>
    <row r="9" spans="1:7" ht="19.5" customHeight="1">
      <c r="A9" s="3" t="s">
        <v>36</v>
      </c>
      <c r="B9" s="53">
        <v>94</v>
      </c>
      <c r="C9" s="53">
        <v>51</v>
      </c>
      <c r="D9" s="53">
        <v>2236</v>
      </c>
      <c r="E9" s="53">
        <f>SUM(B9:D9)</f>
        <v>2381</v>
      </c>
      <c r="F9" s="30">
        <f>E9/$E$10*100</f>
        <v>0.7373936957639349</v>
      </c>
      <c r="G9" s="20"/>
    </row>
    <row r="10" spans="1:7" ht="22.5" customHeight="1" thickBot="1">
      <c r="A10" s="90" t="s">
        <v>17</v>
      </c>
      <c r="B10" s="57">
        <f>SUM(B6:B9)</f>
        <v>75070</v>
      </c>
      <c r="C10" s="57">
        <f>SUM(C6:C9)</f>
        <v>33479</v>
      </c>
      <c r="D10" s="57">
        <f>SUM(D6:D9)</f>
        <v>214345</v>
      </c>
      <c r="E10" s="57">
        <f>SUM(E6:E9)</f>
        <v>322894</v>
      </c>
      <c r="F10" s="58">
        <f>SUM(F6:F9)</f>
        <v>100.00000000000001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65" t="s">
        <v>41</v>
      </c>
      <c r="B12" s="165"/>
      <c r="C12" s="165"/>
      <c r="D12" s="165"/>
      <c r="E12" s="165"/>
      <c r="F12" s="165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68" t="s">
        <v>42</v>
      </c>
      <c r="B1" s="168"/>
      <c r="C1" s="168"/>
      <c r="D1" s="168"/>
      <c r="E1" s="168"/>
      <c r="F1" s="168"/>
    </row>
    <row r="2" spans="1:6" ht="12.75" customHeight="1">
      <c r="A2" s="168"/>
      <c r="B2" s="168"/>
      <c r="C2" s="168"/>
      <c r="D2" s="168"/>
      <c r="E2" s="168"/>
      <c r="F2" s="168"/>
    </row>
    <row r="3" spans="1:6" ht="15" customHeight="1">
      <c r="A3" s="168"/>
      <c r="B3" s="168"/>
      <c r="C3" s="168"/>
      <c r="D3" s="168"/>
      <c r="E3" s="168"/>
      <c r="F3" s="168"/>
    </row>
    <row r="4" ht="15.75" thickBot="1"/>
    <row r="5" spans="2:5" ht="15.75" thickBot="1">
      <c r="B5" s="80" t="s">
        <v>43</v>
      </c>
      <c r="C5" s="81"/>
      <c r="D5" s="81"/>
      <c r="E5" s="81"/>
    </row>
    <row r="6" spans="2:5" ht="35.25" customHeight="1" thickBot="1">
      <c r="B6" s="166" t="s">
        <v>44</v>
      </c>
      <c r="C6" s="119" t="s">
        <v>52</v>
      </c>
      <c r="D6" s="119" t="s">
        <v>40</v>
      </c>
      <c r="E6" s="119" t="s">
        <v>53</v>
      </c>
    </row>
    <row r="7" spans="2:5" ht="15.75" thickBot="1">
      <c r="B7" s="167"/>
      <c r="C7" s="77"/>
      <c r="D7" s="77"/>
      <c r="E7" s="77"/>
    </row>
    <row r="8" spans="2:9" ht="15.75" thickBot="1">
      <c r="B8" s="78" t="s">
        <v>45</v>
      </c>
      <c r="C8" s="71">
        <v>2205</v>
      </c>
      <c r="D8" s="72">
        <f>C8/$C$11</f>
        <v>0.1614083888441549</v>
      </c>
      <c r="E8" s="73">
        <v>12424</v>
      </c>
      <c r="F8" s="83"/>
      <c r="G8" s="82"/>
      <c r="H8" s="82"/>
      <c r="I8" s="83"/>
    </row>
    <row r="9" spans="2:9" ht="15.75" thickBot="1">
      <c r="B9" s="78" t="s">
        <v>46</v>
      </c>
      <c r="C9" s="71">
        <v>3102</v>
      </c>
      <c r="D9" s="72">
        <f>C9/$C$11</f>
        <v>0.22706976063245737</v>
      </c>
      <c r="E9" s="73">
        <v>12178</v>
      </c>
      <c r="F9" s="83"/>
      <c r="G9" s="82"/>
      <c r="H9" s="82"/>
      <c r="I9" s="83"/>
    </row>
    <row r="10" spans="2:9" ht="15.75" thickBot="1">
      <c r="B10" s="78" t="s">
        <v>47</v>
      </c>
      <c r="C10" s="71">
        <v>8354</v>
      </c>
      <c r="D10" s="72">
        <f>C10/$C$11</f>
        <v>0.6115218505233877</v>
      </c>
      <c r="E10" s="73">
        <v>11863</v>
      </c>
      <c r="F10" s="83"/>
      <c r="G10" s="82"/>
      <c r="H10" s="82"/>
      <c r="I10" s="83"/>
    </row>
    <row r="11" spans="2:8" ht="15.75" thickBot="1">
      <c r="B11" s="79" t="s">
        <v>48</v>
      </c>
      <c r="C11" s="74">
        <f>SUM(C8:C10)</f>
        <v>13661</v>
      </c>
      <c r="D11" s="75">
        <f>SUM(D8:D10)</f>
        <v>1</v>
      </c>
      <c r="E11" s="76" t="s">
        <v>7</v>
      </c>
      <c r="G11" s="82"/>
      <c r="H11" s="82"/>
    </row>
    <row r="12" spans="2:8" ht="15.75" thickBot="1">
      <c r="B12" s="80" t="s">
        <v>49</v>
      </c>
      <c r="C12" s="77"/>
      <c r="D12" s="77"/>
      <c r="E12" s="77"/>
      <c r="G12" s="82"/>
      <c r="H12" s="82"/>
    </row>
    <row r="13" spans="2:8" ht="35.25" customHeight="1" thickBot="1">
      <c r="B13" s="166" t="s">
        <v>50</v>
      </c>
      <c r="C13" s="119" t="s">
        <v>52</v>
      </c>
      <c r="D13" s="119" t="s">
        <v>40</v>
      </c>
      <c r="E13" s="119" t="s">
        <v>53</v>
      </c>
      <c r="G13" s="82"/>
      <c r="H13" s="82"/>
    </row>
    <row r="14" spans="2:8" ht="15.75" thickBot="1">
      <c r="B14" s="167"/>
      <c r="C14" s="77"/>
      <c r="D14" s="77"/>
      <c r="E14" s="77"/>
      <c r="G14" s="82"/>
      <c r="H14" s="82"/>
    </row>
    <row r="15" spans="2:9" ht="15.75" thickBot="1">
      <c r="B15" s="78" t="s">
        <v>45</v>
      </c>
      <c r="C15" s="71">
        <v>500</v>
      </c>
      <c r="D15" s="72">
        <f>C15/$C$18</f>
        <v>0.09025270758122744</v>
      </c>
      <c r="E15" s="73">
        <v>10818</v>
      </c>
      <c r="F15" s="83"/>
      <c r="G15" s="82"/>
      <c r="H15" s="82"/>
      <c r="I15" s="83"/>
    </row>
    <row r="16" spans="2:9" ht="15.75" thickBot="1">
      <c r="B16" s="78" t="s">
        <v>46</v>
      </c>
      <c r="C16" s="71">
        <v>1111</v>
      </c>
      <c r="D16" s="72">
        <f>C16/$C$18</f>
        <v>0.20054151624548736</v>
      </c>
      <c r="E16" s="73">
        <v>10257</v>
      </c>
      <c r="F16" s="83"/>
      <c r="G16" s="82"/>
      <c r="H16" s="82"/>
      <c r="I16" s="83"/>
    </row>
    <row r="17" spans="2:9" ht="15.75" thickBot="1">
      <c r="B17" s="78" t="s">
        <v>47</v>
      </c>
      <c r="C17" s="71">
        <v>3929</v>
      </c>
      <c r="D17" s="72">
        <f>C17/$C$18</f>
        <v>0.7092057761732852</v>
      </c>
      <c r="E17" s="73">
        <v>9693</v>
      </c>
      <c r="F17" s="83"/>
      <c r="G17" s="82"/>
      <c r="H17" s="82"/>
      <c r="I17" s="83"/>
    </row>
    <row r="18" spans="2:8" ht="15.75" thickBot="1">
      <c r="B18" s="79" t="s">
        <v>48</v>
      </c>
      <c r="C18" s="74">
        <f>SUM(C15:C17)</f>
        <v>5540</v>
      </c>
      <c r="D18" s="75">
        <f>SUM(D15:D17)</f>
        <v>1</v>
      </c>
      <c r="E18" s="76" t="s">
        <v>7</v>
      </c>
      <c r="G18" s="82"/>
      <c r="H18" s="82"/>
    </row>
    <row r="19" spans="2:8" ht="15.75" thickBot="1">
      <c r="B19" s="80" t="s">
        <v>49</v>
      </c>
      <c r="C19" s="77"/>
      <c r="D19" s="77"/>
      <c r="E19" s="77"/>
      <c r="G19" s="82"/>
      <c r="H19" s="82"/>
    </row>
    <row r="20" spans="2:8" ht="35.25" customHeight="1" thickBot="1">
      <c r="B20" s="166" t="s">
        <v>51</v>
      </c>
      <c r="C20" s="119" t="s">
        <v>52</v>
      </c>
      <c r="D20" s="119" t="s">
        <v>40</v>
      </c>
      <c r="E20" s="119" t="s">
        <v>53</v>
      </c>
      <c r="G20" s="82"/>
      <c r="H20" s="82"/>
    </row>
    <row r="21" spans="2:8" ht="15.75" thickBot="1">
      <c r="B21" s="167"/>
      <c r="C21" s="77"/>
      <c r="D21" s="77"/>
      <c r="E21" s="77"/>
      <c r="G21" s="82"/>
      <c r="H21" s="82"/>
    </row>
    <row r="22" spans="2:9" ht="15.75" thickBot="1">
      <c r="B22" s="78" t="s">
        <v>45</v>
      </c>
      <c r="C22" s="71">
        <v>5740</v>
      </c>
      <c r="D22" s="72">
        <f>C22/$C$25</f>
        <v>0.09993732154049725</v>
      </c>
      <c r="E22" s="73">
        <v>11359</v>
      </c>
      <c r="F22" s="83"/>
      <c r="G22" s="82"/>
      <c r="H22" s="82"/>
      <c r="I22" s="83"/>
    </row>
    <row r="23" spans="2:9" ht="15.75" thickBot="1">
      <c r="B23" s="78" t="s">
        <v>46</v>
      </c>
      <c r="C23" s="71">
        <v>13878</v>
      </c>
      <c r="D23" s="72">
        <f>C23/$C$25</f>
        <v>0.24162546138310467</v>
      </c>
      <c r="E23" s="73">
        <v>10768</v>
      </c>
      <c r="F23" s="83"/>
      <c r="G23" s="82"/>
      <c r="H23" s="82"/>
      <c r="I23" s="83"/>
    </row>
    <row r="24" spans="2:9" ht="15.75" thickBot="1">
      <c r="B24" s="78" t="s">
        <v>47</v>
      </c>
      <c r="C24" s="71">
        <v>37818</v>
      </c>
      <c r="D24" s="72">
        <f>C24/$C$25</f>
        <v>0.6584372170763981</v>
      </c>
      <c r="E24" s="73">
        <v>10179</v>
      </c>
      <c r="F24" s="83"/>
      <c r="G24" s="82"/>
      <c r="H24" s="82"/>
      <c r="I24" s="83"/>
    </row>
    <row r="25" spans="2:8" ht="15.75" thickBot="1">
      <c r="B25" s="79" t="s">
        <v>48</v>
      </c>
      <c r="C25" s="74">
        <f>SUM(C22:C24)</f>
        <v>57436</v>
      </c>
      <c r="D25" s="75">
        <f>SUM(D22:D24)</f>
        <v>1</v>
      </c>
      <c r="E25" s="76" t="s">
        <v>7</v>
      </c>
      <c r="G25" s="82"/>
      <c r="H25" s="84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30.28125" style="64" customWidth="1"/>
    <col min="2" max="2" width="12.57421875" style="64" customWidth="1"/>
    <col min="3" max="3" width="14.57421875" style="64" customWidth="1"/>
    <col min="4" max="4" width="14.140625" style="64" customWidth="1"/>
    <col min="5" max="5" width="13.421875" style="64" customWidth="1"/>
    <col min="6" max="6" width="13.00390625" style="64" customWidth="1"/>
    <col min="7" max="8" width="9.140625" style="64" customWidth="1"/>
    <col min="9" max="9" width="11.57421875" style="64" bestFit="1" customWidth="1"/>
    <col min="10" max="10" width="9.57421875" style="64" bestFit="1" customWidth="1"/>
    <col min="11" max="16384" width="9.140625" style="64" customWidth="1"/>
  </cols>
  <sheetData>
    <row r="1" spans="1:6" ht="16.5" customHeight="1">
      <c r="A1" s="169" t="s">
        <v>54</v>
      </c>
      <c r="B1" s="170"/>
      <c r="C1" s="170"/>
      <c r="D1" s="170"/>
      <c r="E1" s="170"/>
      <c r="F1" s="171"/>
    </row>
    <row r="2" spans="1:6" ht="22.5" customHeight="1" thickBot="1">
      <c r="A2" s="172"/>
      <c r="B2" s="173"/>
      <c r="C2" s="173"/>
      <c r="D2" s="173"/>
      <c r="E2" s="173"/>
      <c r="F2" s="174"/>
    </row>
    <row r="3" ht="15.75" customHeight="1" thickBot="1"/>
    <row r="4" spans="1:6" ht="35.25" customHeight="1" thickBot="1">
      <c r="A4" s="120" t="s">
        <v>55</v>
      </c>
      <c r="B4" s="121" t="s">
        <v>56</v>
      </c>
      <c r="C4" s="122" t="s">
        <v>57</v>
      </c>
      <c r="D4" s="122" t="s">
        <v>58</v>
      </c>
      <c r="E4" s="122" t="s">
        <v>59</v>
      </c>
      <c r="F4" s="122" t="s">
        <v>17</v>
      </c>
    </row>
    <row r="5" spans="1:10" ht="15.75" thickBot="1">
      <c r="A5" s="85" t="s">
        <v>60</v>
      </c>
      <c r="B5" s="86">
        <v>42237</v>
      </c>
      <c r="C5" s="95">
        <v>2</v>
      </c>
      <c r="D5" s="95">
        <v>7</v>
      </c>
      <c r="E5" s="95">
        <v>105</v>
      </c>
      <c r="F5" s="77">
        <f>SUM(C5:E5)</f>
        <v>114</v>
      </c>
      <c r="H5" s="91"/>
      <c r="J5" s="92"/>
    </row>
    <row r="6" spans="1:10" ht="15.75" thickBot="1">
      <c r="A6" s="85" t="s">
        <v>61</v>
      </c>
      <c r="B6" s="86">
        <v>39356</v>
      </c>
      <c r="C6" s="95">
        <v>8</v>
      </c>
      <c r="D6" s="95">
        <v>1</v>
      </c>
      <c r="E6" s="95">
        <v>33</v>
      </c>
      <c r="F6" s="77">
        <f aca="true" t="shared" si="0" ref="F6:F12">SUM(C6:E6)</f>
        <v>42</v>
      </c>
      <c r="H6" s="91"/>
      <c r="J6" s="92"/>
    </row>
    <row r="7" spans="1:10" ht="15.75" thickBot="1">
      <c r="A7" s="85" t="s">
        <v>62</v>
      </c>
      <c r="B7" s="86">
        <v>40998</v>
      </c>
      <c r="C7" s="95">
        <v>42</v>
      </c>
      <c r="D7" s="95">
        <v>15</v>
      </c>
      <c r="E7" s="95">
        <v>859</v>
      </c>
      <c r="F7" s="71">
        <f>SUM(C7:E7)</f>
        <v>916</v>
      </c>
      <c r="H7" s="91"/>
      <c r="I7" s="93"/>
      <c r="J7" s="92"/>
    </row>
    <row r="8" spans="1:10" ht="15.75" thickBot="1">
      <c r="A8" s="85" t="s">
        <v>63</v>
      </c>
      <c r="B8" s="86">
        <v>51524</v>
      </c>
      <c r="C8" s="95">
        <v>2</v>
      </c>
      <c r="D8" s="95">
        <v>0</v>
      </c>
      <c r="E8" s="95">
        <v>43</v>
      </c>
      <c r="F8" s="71">
        <f>SUM(C8:E8)</f>
        <v>45</v>
      </c>
      <c r="H8" s="91"/>
      <c r="J8" s="92"/>
    </row>
    <row r="9" spans="1:10" ht="15.75" thickBot="1">
      <c r="A9" s="85" t="s">
        <v>64</v>
      </c>
      <c r="B9" s="86">
        <v>51208</v>
      </c>
      <c r="C9" s="95">
        <v>2</v>
      </c>
      <c r="D9" s="95">
        <v>1</v>
      </c>
      <c r="E9" s="95">
        <v>43</v>
      </c>
      <c r="F9" s="71">
        <f t="shared" si="0"/>
        <v>46</v>
      </c>
      <c r="H9" s="91"/>
      <c r="J9" s="92"/>
    </row>
    <row r="10" spans="1:10" ht="15.75" thickBot="1">
      <c r="A10" s="85" t="s">
        <v>65</v>
      </c>
      <c r="B10" s="86">
        <v>51083</v>
      </c>
      <c r="C10" s="95">
        <v>1</v>
      </c>
      <c r="D10" s="95">
        <v>0</v>
      </c>
      <c r="E10" s="95">
        <v>51</v>
      </c>
      <c r="F10" s="71">
        <f t="shared" si="0"/>
        <v>52</v>
      </c>
      <c r="H10" s="91"/>
      <c r="J10" s="92"/>
    </row>
    <row r="11" spans="1:10" ht="15.75" thickBot="1">
      <c r="A11" s="85" t="s">
        <v>66</v>
      </c>
      <c r="B11" s="86">
        <v>52525</v>
      </c>
      <c r="C11" s="95">
        <v>4</v>
      </c>
      <c r="D11" s="95">
        <v>0</v>
      </c>
      <c r="E11" s="95">
        <v>50</v>
      </c>
      <c r="F11" s="71">
        <f t="shared" si="0"/>
        <v>54</v>
      </c>
      <c r="H11" s="91"/>
      <c r="J11" s="92"/>
    </row>
    <row r="12" spans="1:10" ht="15.75" thickBot="1">
      <c r="A12" s="85" t="s">
        <v>67</v>
      </c>
      <c r="B12" s="86">
        <v>53371</v>
      </c>
      <c r="C12" s="95">
        <v>0</v>
      </c>
      <c r="D12" s="95">
        <v>0</v>
      </c>
      <c r="E12" s="95">
        <v>18</v>
      </c>
      <c r="F12" s="71">
        <f t="shared" si="0"/>
        <v>18</v>
      </c>
      <c r="H12" s="91"/>
      <c r="J12" s="92"/>
    </row>
    <row r="13" spans="1:6" ht="15.75" thickBot="1">
      <c r="A13" s="79" t="s">
        <v>69</v>
      </c>
      <c r="B13" s="87"/>
      <c r="C13" s="76">
        <f>SUM(C5:C12)</f>
        <v>61</v>
      </c>
      <c r="D13" s="76">
        <f>SUM(D5:D12)</f>
        <v>24</v>
      </c>
      <c r="E13" s="76">
        <f>SUM(E5:E12)</f>
        <v>1202</v>
      </c>
      <c r="F13" s="76">
        <f>SUM(F5:F12)</f>
        <v>1287</v>
      </c>
    </row>
    <row r="14" spans="1:6" ht="12.75" customHeight="1">
      <c r="A14" s="175" t="s">
        <v>68</v>
      </c>
      <c r="B14" s="175"/>
      <c r="C14" s="175"/>
      <c r="D14" s="175"/>
      <c r="E14" s="175"/>
      <c r="F14" s="175"/>
    </row>
    <row r="15" spans="1:6" ht="12.75" customHeight="1">
      <c r="A15" s="176"/>
      <c r="B15" s="176"/>
      <c r="C15" s="176"/>
      <c r="D15" s="176"/>
      <c r="E15" s="176"/>
      <c r="F15" s="176"/>
    </row>
    <row r="16" spans="1:6" ht="12.75" customHeight="1">
      <c r="A16" s="176"/>
      <c r="B16" s="176"/>
      <c r="C16" s="176"/>
      <c r="D16" s="176"/>
      <c r="E16" s="176"/>
      <c r="F16" s="176"/>
    </row>
    <row r="17" spans="1:6" ht="24" customHeight="1">
      <c r="A17" s="176"/>
      <c r="B17" s="176"/>
      <c r="C17" s="176"/>
      <c r="D17" s="176"/>
      <c r="E17" s="176"/>
      <c r="F17" s="176"/>
    </row>
  </sheetData>
  <sheetProtection password="C73A" sheet="1" formatCells="0" formatColumns="0" formatRows="0" insertColumns="0" insertRows="0" insertHyperlinks="0" deleteColumns="0" deleteRows="0" sort="0" autoFilter="0" pivotTables="0"/>
  <mergeCells count="2">
    <mergeCell ref="A1:F2"/>
    <mergeCell ref="A14:F1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2020-06-08T09:26:25Z</cp:lastPrinted>
  <dcterms:created xsi:type="dcterms:W3CDTF">2013-03-22T11:33:30Z</dcterms:created>
  <dcterms:modified xsi:type="dcterms:W3CDTF">2020-07-13T11:23:00Z</dcterms:modified>
  <cp:category/>
  <cp:version/>
  <cp:contentType/>
  <cp:contentStatus/>
</cp:coreProperties>
</file>