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925" windowWidth="8535" windowHeight="1185" firstSheet="1" activeTab="5"/>
  </bookViews>
  <sheets>
    <sheet name="shfrytëzues të pensionit" sheetId="1" r:id="rId1"/>
    <sheet name="shfrytëzues të rinj dhe të ndje" sheetId="2" r:id="rId2"/>
    <sheet name="lëvizja e % për harmonizim" sheetId="3" r:id="rId3"/>
    <sheet name="min.maks." sheetId="4" r:id="rId4"/>
    <sheet name="pensione më të ulëta" sheetId="5" r:id="rId5"/>
    <sheet name="pensione maksimale" sheetId="6" r:id="rId6"/>
  </sheets>
  <definedNames/>
  <calcPr fullCalcOnLoad="1"/>
</workbook>
</file>

<file path=xl/sharedStrings.xml><?xml version="1.0" encoding="utf-8"?>
<sst xmlns="http://schemas.openxmlformats.org/spreadsheetml/2006/main" count="116" uniqueCount="83">
  <si>
    <t>Семејна пензија</t>
  </si>
  <si>
    <t>Инвалидска пензија</t>
  </si>
  <si>
    <t>Старосна Пензија</t>
  </si>
  <si>
    <t xml:space="preserve">   3-6</t>
  </si>
  <si>
    <t>Воена Пензија</t>
  </si>
  <si>
    <t>Мин.земјод.пензија</t>
  </si>
  <si>
    <t>ВК</t>
  </si>
  <si>
    <t xml:space="preserve">       -</t>
  </si>
  <si>
    <t xml:space="preserve">  Të dhëna për gjendjen e numrit të përfituesve të pensionit për muajin korrik të vitit 2020</t>
  </si>
  <si>
    <t xml:space="preserve">       Gjendja e përfituesve të pensionit nga pensioni i paguar sipas llojit, sipas të drejtës së arritur dhe pensionit mesatar për muajin korrik të vitit 2020</t>
  </si>
  <si>
    <t>Përfitues sipas të drejtës së punës</t>
  </si>
  <si>
    <t>Përfitues sipas të drejtës ushtarake</t>
  </si>
  <si>
    <t>Përfitues sipas të drejtës bujqësore</t>
  </si>
  <si>
    <t>Gjithsej nr. i përfituesve</t>
  </si>
  <si>
    <t>Lloji i pensionit</t>
  </si>
  <si>
    <t>korrik 2020.</t>
  </si>
  <si>
    <t>Pensioni familjar</t>
  </si>
  <si>
    <t>Pensioni invalidor</t>
  </si>
  <si>
    <t>Pensioni i pleqërisë</t>
  </si>
  <si>
    <t>Gjithsej:</t>
  </si>
  <si>
    <t>Pensioni bujqësorë</t>
  </si>
  <si>
    <t>Pensioni ushtarak</t>
  </si>
  <si>
    <t>Pension mesatar</t>
  </si>
  <si>
    <t>Gjithsej mesatarja e pensionit të paguar për muajin korrik të vitit 2020</t>
  </si>
  <si>
    <t>Grafikoni 1.</t>
  </si>
  <si>
    <t>Struktura e pensionistëve sipas shumës së pensionit për muajin korrik  të vitit 2020</t>
  </si>
  <si>
    <t xml:space="preserve">Përfitues të rinj dhe të ndjerë sipas llojit të pensioneve </t>
  </si>
  <si>
    <t xml:space="preserve">Pensionist të rinj </t>
  </si>
  <si>
    <t xml:space="preserve">Pensionist të ndjerë </t>
  </si>
  <si>
    <t xml:space="preserve">Dallimi </t>
  </si>
  <si>
    <t>pensionet e reja min.</t>
  </si>
  <si>
    <t>Burra</t>
  </si>
  <si>
    <t>Gra</t>
  </si>
  <si>
    <t>Gjithsej</t>
  </si>
  <si>
    <t>Gjendja e përfituesve të rinj dhe të ndjerë dhe përqindja e harmonizimit të pensioneve për muajin korrik të vitit 2020</t>
  </si>
  <si>
    <t xml:space="preserve">                Përfitues të rinj dhe të ndjerë të pensionit, dallimi dhe pensionet e reja minimale për muajin korrik të vitit 2020</t>
  </si>
  <si>
    <t xml:space="preserve">Pensione familjare </t>
  </si>
  <si>
    <t>Pensione invalidore</t>
  </si>
  <si>
    <t>Pensione të pleqërisë</t>
  </si>
  <si>
    <t xml:space="preserve">                   Graf. 2. Pensionistë të rinj dhe të ndjerë sipas llojit të pensionit për muajin korrik të vitit 2020</t>
  </si>
  <si>
    <t xml:space="preserve">    Lëvizja e përqindjes për harmonizimin e pensioneve sipas viteve </t>
  </si>
  <si>
    <t>Harmonizimi vjetor</t>
  </si>
  <si>
    <t>nga 1 janari</t>
  </si>
  <si>
    <t>nga 1 korriku</t>
  </si>
  <si>
    <t xml:space="preserve">Për përfituesit të cilët të drejtën e tyre e kanë realizuar në shkurt të vitit 2014 rritje të pensioneve për 600 denarë në shumë fikse </t>
  </si>
  <si>
    <t xml:space="preserve">Për përfituesit të cilët të drejtën e tyre e kanë realizuar në shtator të vitit 2015 rritje të pensioneve për 621 denarë në shumë fikse </t>
  </si>
  <si>
    <t xml:space="preserve">Për përfituesit të cilët të drejtën e tyre e kanë realizuar në nëntor të vitit 2016 rritje të pensioneve për 654 denarë në shumë fikse                      </t>
  </si>
  <si>
    <t>Për të gjithë pensionistët të cilët të drejtën e kanë realizuar përfundimisht në dhjetor të vitit 2019 duhet të harmonizohen vetëm me 722 denarë.</t>
  </si>
  <si>
    <t xml:space="preserve">Shumat </t>
  </si>
  <si>
    <t>P.familjar</t>
  </si>
  <si>
    <t>P.invalidor</t>
  </si>
  <si>
    <t>P.pleqërie</t>
  </si>
  <si>
    <t>Struktura</t>
  </si>
  <si>
    <t>Gjendja e përfituesve të pensionit në krahasim me pensionet minimale dhe maksimale për muajin korrik të vitit 2020</t>
  </si>
  <si>
    <t>Gjendja e përfituesve të pensionit në krahasim me pensionet min. dhe mak. për muajin korrik të vitit 2020</t>
  </si>
  <si>
    <t>Deri në pension min. ( 9.751,00)</t>
  </si>
  <si>
    <t>Minimale (Prej 9.751,00-11.934,00)</t>
  </si>
  <si>
    <t>Mbi min. (11.934,00- 39.592,00)</t>
  </si>
  <si>
    <t>Maks. (39,592,00-53,691,00)</t>
  </si>
  <si>
    <t xml:space="preserve">                  Grafikoni 3.  Struktura e pensioistëve sipas shumës së pensionit për muajin korrik të vitit 2020</t>
  </si>
  <si>
    <t>E drejta e realizuar deri</t>
  </si>
  <si>
    <t>Numri i përfituesve  të pensioneve më të ulëta sipas grupeve të shumave për muajin korrik  të vitit 2020</t>
  </si>
  <si>
    <t xml:space="preserve"> 01.01.1997 </t>
  </si>
  <si>
    <t>Numri</t>
  </si>
  <si>
    <t>Shuma</t>
  </si>
  <si>
    <t>Grupi  I</t>
  </si>
  <si>
    <t>Grupi II</t>
  </si>
  <si>
    <t>Grupi III</t>
  </si>
  <si>
    <t xml:space="preserve">Gjithsej </t>
  </si>
  <si>
    <t xml:space="preserve">E drejta e realizuar prej </t>
  </si>
  <si>
    <t xml:space="preserve">E drejta e realizuar               </t>
  </si>
  <si>
    <t>Denarë</t>
  </si>
  <si>
    <t>Numri i përfituesve të shumës më të lartë të pensionit sipas llojit për muajin korrik të vitit 2020</t>
  </si>
  <si>
    <t>E drejta e realizuar deri 31.12.1996</t>
  </si>
  <si>
    <t>E drejta e realizuar prej 01.01.1997</t>
  </si>
  <si>
    <t>E drejta e realizuar pre 01.01.2002</t>
  </si>
  <si>
    <t>E drejta e realizuar pre 01.01.2016</t>
  </si>
  <si>
    <t>E drejta e realizuar pre 01.01.2017</t>
  </si>
  <si>
    <t>E drejta e realizuar pre 01.01.2018</t>
  </si>
  <si>
    <t>E drejta e realizuar pre01.01.2019</t>
  </si>
  <si>
    <t>E drejta e realizuar pre 01.01.2020</t>
  </si>
  <si>
    <t>GJ I TH S E J</t>
  </si>
  <si>
    <r>
      <t xml:space="preserve">Nga 01.01.2020 ka një pension të sapoformuar maksimal në mbështetje të nenit 230 paragrafi 1 dhe nenit 52 paragrafi 1 të Ligjit të sigurimit pensional dhe invalidor të Maqedonisë së Veriut G.Zyrtare 98/2012 dhe shpalljes së Entit shtetëror për statistikë numër 4.1.20.17 nga 20.02.2020 për shumën e neto pagës mesatare të realizuar në vitin 2019, shuma e pensionit është </t>
    </r>
    <r>
      <rPr>
        <b/>
        <sz val="9"/>
        <rFont val="StobiSerif Regular"/>
        <family val="3"/>
      </rPr>
      <t>53.371,00 denarë.</t>
    </r>
  </si>
</sst>
</file>

<file path=xl/styles.xml><?xml version="1.0" encoding="utf-8"?>
<styleSheet xmlns="http://schemas.openxmlformats.org/spreadsheetml/2006/main">
  <numFmts count="34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00%"/>
    <numFmt numFmtId="181" formatCode="_-* #,##0.0\ _д_е_н_._-;\-* #,##0.0\ _д_е_н_._-;_-* &quot;-&quot;??\ _д_е_н_._-;_-@_-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"/>
    <numFmt numFmtId="188" formatCode="0.0"/>
    <numFmt numFmtId="189" formatCode="dd/mm/yyyy;@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sz val="9"/>
      <name val="StobiSerif Regular"/>
      <family val="3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10"/>
      <name val="StobiSans Regular"/>
      <family val="3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2.3"/>
      <color indexed="8"/>
      <name val="StobiSerif Regul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8"/>
      <name val="StobiSerif Regular"/>
      <family val="0"/>
    </font>
    <font>
      <sz val="11"/>
      <name val="StobiSerif Regula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72" fontId="6" fillId="0" borderId="0" xfId="42" applyNumberFormat="1" applyFont="1" applyFill="1" applyBorder="1" applyAlignment="1">
      <alignment/>
    </xf>
    <xf numFmtId="172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64" fontId="6" fillId="0" borderId="14" xfId="44" applyFont="1" applyBorder="1" applyAlignment="1">
      <alignment/>
    </xf>
    <xf numFmtId="164" fontId="6" fillId="33" borderId="14" xfId="44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4" borderId="15" xfId="0" applyFont="1" applyFill="1" applyBorder="1" applyAlignment="1">
      <alignment/>
    </xf>
    <xf numFmtId="172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0" fontId="3" fillId="34" borderId="16" xfId="0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172" fontId="6" fillId="0" borderId="14" xfId="42" applyNumberFormat="1" applyFont="1" applyBorder="1" applyAlignment="1">
      <alignment/>
    </xf>
    <xf numFmtId="172" fontId="6" fillId="33" borderId="14" xfId="42" applyNumberFormat="1" applyFont="1" applyFill="1" applyBorder="1" applyAlignment="1">
      <alignment/>
    </xf>
    <xf numFmtId="172" fontId="3" fillId="34" borderId="18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172" fontId="0" fillId="0" borderId="0" xfId="0" applyNumberFormat="1" applyFont="1" applyAlignment="1">
      <alignment/>
    </xf>
    <xf numFmtId="164" fontId="3" fillId="34" borderId="18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3" fontId="6" fillId="0" borderId="21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3" fontId="3" fillId="37" borderId="21" xfId="0" applyNumberFormat="1" applyFont="1" applyFill="1" applyBorder="1" applyAlignment="1">
      <alignment horizontal="center" vertical="center"/>
    </xf>
    <xf numFmtId="9" fontId="3" fillId="37" borderId="21" xfId="0" applyNumberFormat="1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37" borderId="22" xfId="0" applyFont="1" applyFill="1" applyBorder="1" applyAlignment="1">
      <alignment vertical="center"/>
    </xf>
    <xf numFmtId="0" fontId="6" fillId="38" borderId="22" xfId="0" applyFont="1" applyFill="1" applyBorder="1" applyAlignment="1">
      <alignment vertical="center"/>
    </xf>
    <xf numFmtId="0" fontId="3" fillId="38" borderId="23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22" xfId="0" applyFont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0" fontId="3" fillId="37" borderId="21" xfId="0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5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6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9" borderId="11" xfId="0" applyFont="1" applyFill="1" applyBorder="1" applyAlignment="1">
      <alignment horizontal="center"/>
    </xf>
    <xf numFmtId="10" fontId="12" fillId="0" borderId="11" xfId="0" applyNumberFormat="1" applyFont="1" applyBorder="1" applyAlignment="1">
      <alignment/>
    </xf>
    <xf numFmtId="0" fontId="0" fillId="39" borderId="0" xfId="0" applyFont="1" applyFill="1" applyAlignment="1">
      <alignment/>
    </xf>
    <xf numFmtId="10" fontId="12" fillId="0" borderId="11" xfId="0" applyNumberFormat="1" applyFont="1" applyBorder="1" applyAlignment="1">
      <alignment horizontal="right"/>
    </xf>
    <xf numFmtId="10" fontId="12" fillId="0" borderId="11" xfId="0" applyNumberFormat="1" applyFont="1" applyFill="1" applyBorder="1" applyAlignment="1">
      <alignment horizontal="right"/>
    </xf>
    <xf numFmtId="0" fontId="3" fillId="39" borderId="11" xfId="0" applyFont="1" applyFill="1" applyBorder="1" applyAlignment="1">
      <alignment horizontal="center" vertical="center" wrapText="1"/>
    </xf>
    <xf numFmtId="0" fontId="3" fillId="39" borderId="24" xfId="0" applyFont="1" applyFill="1" applyBorder="1" applyAlignment="1">
      <alignment horizontal="center"/>
    </xf>
    <xf numFmtId="10" fontId="12" fillId="0" borderId="24" xfId="0" applyNumberFormat="1" applyFont="1" applyBorder="1" applyAlignment="1">
      <alignment/>
    </xf>
    <xf numFmtId="0" fontId="3" fillId="33" borderId="25" xfId="0" applyFont="1" applyFill="1" applyBorder="1" applyAlignment="1">
      <alignment horizontal="center" wrapText="1"/>
    </xf>
    <xf numFmtId="189" fontId="6" fillId="33" borderId="26" xfId="0" applyNumberFormat="1" applyFont="1" applyFill="1" applyBorder="1" applyAlignment="1">
      <alignment horizontal="center"/>
    </xf>
    <xf numFmtId="189" fontId="6" fillId="33" borderId="27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justify" vertical="center"/>
    </xf>
    <xf numFmtId="3" fontId="6" fillId="0" borderId="11" xfId="0" applyNumberFormat="1" applyFont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3" fontId="3" fillId="34" borderId="17" xfId="58" applyNumberFormat="1" applyFont="1" applyFill="1" applyBorder="1" applyAlignment="1">
      <alignment horizontal="center"/>
      <protection/>
    </xf>
    <xf numFmtId="3" fontId="3" fillId="34" borderId="17" xfId="58" applyNumberFormat="1" applyFont="1" applyFill="1" applyBorder="1" applyAlignment="1">
      <alignment horizontal="right"/>
      <protection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4" fontId="6" fillId="0" borderId="38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39" xfId="0" applyNumberFormat="1" applyFont="1" applyFill="1" applyBorder="1" applyAlignment="1">
      <alignment horizontal="center"/>
    </xf>
    <xf numFmtId="4" fontId="6" fillId="33" borderId="38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4" fontId="6" fillId="33" borderId="39" xfId="0" applyNumberFormat="1" applyFont="1" applyFill="1" applyBorder="1" applyAlignment="1">
      <alignment horizontal="center"/>
    </xf>
    <xf numFmtId="3" fontId="3" fillId="34" borderId="40" xfId="0" applyNumberFormat="1" applyFont="1" applyFill="1" applyBorder="1" applyAlignment="1">
      <alignment horizontal="center"/>
    </xf>
    <xf numFmtId="3" fontId="3" fillId="34" borderId="41" xfId="0" applyNumberFormat="1" applyFont="1" applyFill="1" applyBorder="1" applyAlignment="1">
      <alignment horizontal="center"/>
    </xf>
    <xf numFmtId="3" fontId="3" fillId="34" borderId="42" xfId="0" applyNumberFormat="1" applyFont="1" applyFill="1" applyBorder="1" applyAlignment="1">
      <alignment horizontal="center"/>
    </xf>
    <xf numFmtId="4" fontId="3" fillId="34" borderId="43" xfId="0" applyNumberFormat="1" applyFont="1" applyFill="1" applyBorder="1" applyAlignment="1">
      <alignment horizontal="center"/>
    </xf>
    <xf numFmtId="4" fontId="3" fillId="34" borderId="44" xfId="0" applyNumberFormat="1" applyFont="1" applyFill="1" applyBorder="1" applyAlignment="1">
      <alignment horizontal="center"/>
    </xf>
    <xf numFmtId="4" fontId="3" fillId="34" borderId="45" xfId="0" applyNumberFormat="1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47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6" borderId="49" xfId="0" applyFont="1" applyFill="1" applyBorder="1" applyAlignment="1">
      <alignment horizontal="center" vertical="center" wrapText="1"/>
    </xf>
    <xf numFmtId="0" fontId="3" fillId="36" borderId="50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16" fontId="3" fillId="33" borderId="1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34" borderId="16" xfId="58" applyFont="1" applyFill="1" applyBorder="1">
      <alignment/>
      <protection/>
    </xf>
    <xf numFmtId="14" fontId="6" fillId="0" borderId="47" xfId="0" applyNumberFormat="1" applyFont="1" applyBorder="1" applyAlignment="1">
      <alignment vertical="center" wrapText="1"/>
    </xf>
    <xf numFmtId="0" fontId="37" fillId="0" borderId="21" xfId="0" applyFont="1" applyBorder="1" applyAlignment="1">
      <alignment horizontal="center" vertical="center"/>
    </xf>
    <xf numFmtId="0" fontId="37" fillId="37" borderId="53" xfId="0" applyFont="1" applyFill="1" applyBorder="1" applyAlignment="1">
      <alignment vertical="center" wrapText="1"/>
    </xf>
    <xf numFmtId="0" fontId="37" fillId="37" borderId="23" xfId="0" applyFont="1" applyFill="1" applyBorder="1" applyAlignment="1">
      <alignment vertical="center" wrapText="1"/>
    </xf>
    <xf numFmtId="0" fontId="37" fillId="37" borderId="2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ëve për muajin korrik të vitit 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2020</a:t>
            </a:r>
          </a:p>
        </c:rich>
      </c:tx>
      <c:layout>
        <c:manualLayout>
          <c:xMode val="factor"/>
          <c:yMode val="factor"/>
          <c:x val="0.02125"/>
          <c:y val="0.02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25"/>
          <c:y val="0.481"/>
          <c:w val="0.291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familjar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23,10%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invalidor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10,20%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pleqërie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66,31%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ushtarak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0,35%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Pens. min.bujq.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0,04%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'shfrytëzues të pensionit'!$C$26:$C$30</c:f>
              <c:strCache/>
            </c:strRef>
          </c:cat>
          <c:val>
            <c:numRef>
              <c:f>'shfrytëzues të pensionit'!$E$26:$E$30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SHFRYTËZUES TË RINJ DHE TË NDJERË GJATË MUAJIT KORRIK TË VITIT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2020 </a:t>
            </a:r>
          </a:p>
        </c:rich>
      </c:tx>
      <c:layout>
        <c:manualLayout>
          <c:xMode val="factor"/>
          <c:yMode val="factor"/>
          <c:x val="0.09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1475"/>
          <c:w val="0.92275"/>
          <c:h val="0.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'shfrytëzues të rinj dhe të ndje'!$B$4:$D$4</c:f>
              <c:strCache>
                <c:ptCount val="1"/>
                <c:pt idx="0">
                  <c:v>Pensionist të rinj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'shfrytëzues të rinj dhe të ndje'!$A$7:$A$9</c:f>
              <c:strCache/>
            </c:strRef>
          </c:cat>
          <c:val>
            <c:numRef>
              <c:f>'shfrytëzues të rinj dhe të ndje'!$D$7:$D$9</c:f>
              <c:numCache/>
            </c:numRef>
          </c:val>
        </c:ser>
        <c:ser>
          <c:idx val="1"/>
          <c:order val="1"/>
          <c:tx>
            <c:strRef>
              <c:f>'shfrytëzues të rinj dhe të ndje'!$E$4:$G$4</c:f>
              <c:strCache>
                <c:ptCount val="1"/>
                <c:pt idx="0">
                  <c:v>Pensionist të ndjerë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'shfrytëzues të rinj dhe të ndje'!$A$7:$A$9</c:f>
              <c:strCache/>
            </c:strRef>
          </c:cat>
          <c:val>
            <c:numRef>
              <c:f>'shfrytëzues të rinj dhe të ndje'!$G$7:$G$9</c:f>
              <c:numCache/>
            </c:numRef>
          </c:val>
        </c:ser>
        <c:axId val="64741298"/>
        <c:axId val="45800771"/>
      </c:barChart>
      <c:catAx>
        <c:axId val="64741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5800771"/>
        <c:crosses val="autoZero"/>
        <c:auto val="1"/>
        <c:lblOffset val="100"/>
        <c:tickLblSkip val="1"/>
        <c:noMultiLvlLbl val="0"/>
      </c:catAx>
      <c:valAx>
        <c:axId val="458007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41298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375"/>
          <c:y val="0.84625"/>
          <c:w val="0.4935"/>
          <c:h val="0.11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Структура на пензионери по износ на пензија за јули 2020</a:t>
            </a:r>
          </a:p>
        </c:rich>
      </c:tx>
      <c:layout>
        <c:manualLayout>
          <c:xMode val="factor"/>
          <c:yMode val="factor"/>
          <c:x val="0.0182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5"/>
          <c:y val="0.4685"/>
          <c:w val="0.2865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'min.maks.'!$A$6:$A$9</c:f>
              <c:strCache/>
            </c:strRef>
          </c:cat>
          <c:val>
            <c:numRef>
              <c:f>'min.maks.'!$F$6:$F$9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22</xdr:row>
      <xdr:rowOff>180975</xdr:rowOff>
    </xdr:from>
    <xdr:to>
      <xdr:col>5</xdr:col>
      <xdr:colOff>257175</xdr:colOff>
      <xdr:row>33</xdr:row>
      <xdr:rowOff>19050</xdr:rowOff>
    </xdr:to>
    <xdr:graphicFrame>
      <xdr:nvGraphicFramePr>
        <xdr:cNvPr id="1" name="Chart 3"/>
        <xdr:cNvGraphicFramePr/>
      </xdr:nvGraphicFramePr>
      <xdr:xfrm>
        <a:off x="904875" y="5695950"/>
        <a:ext cx="50101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11</xdr:row>
      <xdr:rowOff>38100</xdr:rowOff>
    </xdr:from>
    <xdr:to>
      <xdr:col>8</xdr:col>
      <xdr:colOff>314325</xdr:colOff>
      <xdr:row>21</xdr:row>
      <xdr:rowOff>85725</xdr:rowOff>
    </xdr:to>
    <xdr:graphicFrame>
      <xdr:nvGraphicFramePr>
        <xdr:cNvPr id="1" name="Chart 5"/>
        <xdr:cNvGraphicFramePr/>
      </xdr:nvGraphicFramePr>
      <xdr:xfrm>
        <a:off x="933450" y="2667000"/>
        <a:ext cx="585787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13</xdr:row>
      <xdr:rowOff>28575</xdr:rowOff>
    </xdr:from>
    <xdr:to>
      <xdr:col>5</xdr:col>
      <xdr:colOff>628650</xdr:colOff>
      <xdr:row>27</xdr:row>
      <xdr:rowOff>95250</xdr:rowOff>
    </xdr:to>
    <xdr:graphicFrame>
      <xdr:nvGraphicFramePr>
        <xdr:cNvPr id="1" name="Chart 3"/>
        <xdr:cNvGraphicFramePr/>
      </xdr:nvGraphicFramePr>
      <xdr:xfrm>
        <a:off x="571500" y="3171825"/>
        <a:ext cx="5848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3">
      <selection activeCell="E40" sqref="E40"/>
    </sheetView>
  </sheetViews>
  <sheetFormatPr defaultColWidth="9.140625" defaultRowHeight="12.75"/>
  <cols>
    <col min="1" max="1" width="21.00390625" style="12" customWidth="1"/>
    <col min="2" max="2" width="15.57421875" style="12" customWidth="1"/>
    <col min="3" max="3" width="16.28125" style="12" customWidth="1"/>
    <col min="4" max="4" width="15.00390625" style="12" customWidth="1"/>
    <col min="5" max="5" width="17.00390625" style="12" customWidth="1"/>
    <col min="6" max="6" width="16.57421875" style="12" customWidth="1"/>
    <col min="7" max="7" width="13.421875" style="12" customWidth="1"/>
    <col min="8" max="8" width="12.28125" style="12" customWidth="1"/>
    <col min="9" max="9" width="12.00390625" style="12" customWidth="1"/>
    <col min="10" max="10" width="12.421875" style="12" customWidth="1"/>
    <col min="11" max="11" width="16.28125" style="12" customWidth="1"/>
    <col min="12" max="12" width="15.421875" style="12" bestFit="1" customWidth="1"/>
    <col min="13" max="16384" width="9.140625" style="12" customWidth="1"/>
  </cols>
  <sheetData>
    <row r="1" spans="1:5" ht="15.75" customHeight="1">
      <c r="A1" s="116" t="s">
        <v>8</v>
      </c>
      <c r="B1" s="117"/>
      <c r="C1" s="117"/>
      <c r="D1" s="117"/>
      <c r="E1" s="118"/>
    </row>
    <row r="2" spans="1:5" ht="26.25" customHeight="1">
      <c r="A2" s="119"/>
      <c r="B2" s="120"/>
      <c r="C2" s="120"/>
      <c r="D2" s="120"/>
      <c r="E2" s="121"/>
    </row>
    <row r="3" spans="1:5" ht="19.5" customHeight="1">
      <c r="A3" s="164"/>
      <c r="B3" s="164"/>
      <c r="C3" s="164"/>
      <c r="D3" s="164"/>
      <c r="E3" s="13"/>
    </row>
    <row r="4" spans="1:7" ht="38.25" customHeight="1" thickBot="1">
      <c r="A4" s="124" t="s">
        <v>9</v>
      </c>
      <c r="B4" s="124"/>
      <c r="C4" s="124"/>
      <c r="D4" s="124"/>
      <c r="E4" s="124"/>
      <c r="G4" s="46"/>
    </row>
    <row r="5" spans="1:5" ht="23.25" customHeight="1">
      <c r="A5" s="47" t="s">
        <v>15</v>
      </c>
      <c r="B5" s="125" t="s">
        <v>10</v>
      </c>
      <c r="C5" s="125" t="s">
        <v>11</v>
      </c>
      <c r="D5" s="125" t="s">
        <v>12</v>
      </c>
      <c r="E5" s="122" t="s">
        <v>13</v>
      </c>
    </row>
    <row r="6" spans="1:5" ht="47.25" customHeight="1">
      <c r="A6" s="3" t="s">
        <v>14</v>
      </c>
      <c r="B6" s="126"/>
      <c r="C6" s="126"/>
      <c r="D6" s="126"/>
      <c r="E6" s="123"/>
    </row>
    <row r="7" spans="1:12" ht="15.75" customHeight="1">
      <c r="A7" s="40" t="s">
        <v>16</v>
      </c>
      <c r="B7" s="44">
        <v>75037</v>
      </c>
      <c r="C7" s="44">
        <v>667</v>
      </c>
      <c r="D7" s="32">
        <v>106</v>
      </c>
      <c r="E7" s="49">
        <f>SUM(B7:D7)</f>
        <v>75810</v>
      </c>
      <c r="G7" s="59"/>
      <c r="H7" s="59"/>
      <c r="I7" s="59"/>
      <c r="J7" s="59"/>
      <c r="K7" s="59"/>
      <c r="L7" s="61"/>
    </row>
    <row r="8" spans="1:11" ht="16.5" customHeight="1">
      <c r="A8" s="3" t="s">
        <v>17</v>
      </c>
      <c r="B8" s="14">
        <v>33143</v>
      </c>
      <c r="C8" s="14">
        <v>156</v>
      </c>
      <c r="D8" s="14">
        <v>0</v>
      </c>
      <c r="E8" s="50">
        <f>SUM(B8:D8)</f>
        <v>33299</v>
      </c>
      <c r="G8" s="59"/>
      <c r="H8" s="59"/>
      <c r="I8" s="59"/>
      <c r="J8" s="59"/>
      <c r="K8" s="59"/>
    </row>
    <row r="9" spans="1:12" ht="15.75" customHeight="1">
      <c r="A9" s="40" t="s">
        <v>18</v>
      </c>
      <c r="B9" s="39">
        <v>215450</v>
      </c>
      <c r="C9" s="39">
        <v>306</v>
      </c>
      <c r="D9" s="32">
        <v>28</v>
      </c>
      <c r="E9" s="49">
        <f>SUM(B9:D9)</f>
        <v>215784</v>
      </c>
      <c r="G9" s="59"/>
      <c r="H9" s="59"/>
      <c r="I9" s="59"/>
      <c r="J9" s="59"/>
      <c r="K9" s="59"/>
      <c r="L9" s="61"/>
    </row>
    <row r="10" spans="1:12" ht="17.25" customHeight="1" thickBot="1">
      <c r="A10" s="41" t="s">
        <v>19</v>
      </c>
      <c r="B10" s="48">
        <f>SUM(B7:B9)</f>
        <v>323630</v>
      </c>
      <c r="C10" s="48">
        <f>SUM(C7:C9)</f>
        <v>1129</v>
      </c>
      <c r="D10" s="48">
        <f>SUM(D7:D9)</f>
        <v>134</v>
      </c>
      <c r="E10" s="51">
        <f>SUM(B10:D10)</f>
        <v>324893</v>
      </c>
      <c r="F10" s="56"/>
      <c r="G10" s="59"/>
      <c r="H10" s="65"/>
      <c r="I10" s="59"/>
      <c r="J10" s="59"/>
      <c r="L10" s="61"/>
    </row>
    <row r="11" spans="1:10" ht="15.75" thickBot="1">
      <c r="A11" s="4"/>
      <c r="B11" s="43"/>
      <c r="C11" s="43"/>
      <c r="D11" s="43"/>
      <c r="E11" s="15"/>
      <c r="F11" s="45"/>
      <c r="G11" s="59"/>
      <c r="I11" s="59"/>
      <c r="J11" s="59"/>
    </row>
    <row r="12" spans="1:12" ht="15">
      <c r="A12" s="3" t="s">
        <v>14</v>
      </c>
      <c r="B12" s="134" t="s">
        <v>22</v>
      </c>
      <c r="C12" s="135"/>
      <c r="D12" s="136"/>
      <c r="E12" s="15"/>
      <c r="G12" s="59"/>
      <c r="H12" s="58"/>
      <c r="I12" s="59"/>
      <c r="L12" s="61"/>
    </row>
    <row r="13" spans="1:8" ht="17.25" customHeight="1">
      <c r="A13" s="40" t="s">
        <v>16</v>
      </c>
      <c r="B13" s="128">
        <v>12405</v>
      </c>
      <c r="C13" s="129"/>
      <c r="D13" s="130"/>
      <c r="E13" s="15"/>
      <c r="G13" s="58"/>
      <c r="H13" s="59"/>
    </row>
    <row r="14" spans="1:8" ht="16.5" customHeight="1">
      <c r="A14" s="3" t="s">
        <v>17</v>
      </c>
      <c r="B14" s="131">
        <v>13945</v>
      </c>
      <c r="C14" s="132"/>
      <c r="D14" s="133"/>
      <c r="E14" s="15"/>
      <c r="G14" s="59"/>
      <c r="H14" s="45"/>
    </row>
    <row r="15" spans="1:11" ht="17.25" customHeight="1">
      <c r="A15" s="40" t="s">
        <v>18</v>
      </c>
      <c r="B15" s="128">
        <v>16651</v>
      </c>
      <c r="C15" s="129"/>
      <c r="D15" s="130"/>
      <c r="E15" s="16"/>
      <c r="G15" s="45"/>
      <c r="H15" s="60"/>
      <c r="K15" s="61"/>
    </row>
    <row r="16" spans="1:11" ht="16.5" customHeight="1">
      <c r="A16" s="55" t="s">
        <v>20</v>
      </c>
      <c r="B16" s="131">
        <v>8034</v>
      </c>
      <c r="C16" s="132"/>
      <c r="D16" s="133"/>
      <c r="E16" s="16"/>
      <c r="G16" s="60"/>
      <c r="H16" s="45"/>
      <c r="J16" s="63"/>
      <c r="K16" s="61"/>
    </row>
    <row r="17" spans="1:12" ht="16.5" customHeight="1">
      <c r="A17" s="54" t="s">
        <v>21</v>
      </c>
      <c r="B17" s="128">
        <v>22677</v>
      </c>
      <c r="C17" s="129"/>
      <c r="D17" s="130"/>
      <c r="E17" s="16"/>
      <c r="G17" s="45"/>
      <c r="H17" s="59"/>
      <c r="J17" s="56"/>
      <c r="L17" s="61"/>
    </row>
    <row r="18" spans="1:11" ht="18.75" customHeight="1" thickBot="1">
      <c r="A18" s="41" t="s">
        <v>19</v>
      </c>
      <c r="B18" s="137">
        <v>15412</v>
      </c>
      <c r="C18" s="138"/>
      <c r="D18" s="139"/>
      <c r="E18" s="16"/>
      <c r="G18" s="59"/>
      <c r="H18" s="59"/>
      <c r="K18" s="61"/>
    </row>
    <row r="19" spans="1:8" ht="19.5" customHeight="1">
      <c r="A19" s="45"/>
      <c r="B19" s="15"/>
      <c r="C19" s="15"/>
      <c r="D19" s="15"/>
      <c r="E19" s="16"/>
      <c r="F19" s="4"/>
      <c r="G19" s="59"/>
      <c r="H19" s="59"/>
    </row>
    <row r="20" spans="1:12" ht="18" customHeight="1">
      <c r="A20" s="127" t="s">
        <v>23</v>
      </c>
      <c r="B20" s="127"/>
      <c r="C20" s="127"/>
      <c r="D20" s="127"/>
      <c r="E20" s="127"/>
      <c r="F20" s="68">
        <v>15412</v>
      </c>
      <c r="G20" s="45"/>
      <c r="H20" s="45"/>
      <c r="K20" s="61"/>
      <c r="L20" s="64"/>
    </row>
    <row r="21" spans="1:11" ht="12.75">
      <c r="A21" s="45"/>
      <c r="B21" s="45"/>
      <c r="C21" s="45"/>
      <c r="D21" s="45"/>
      <c r="E21" s="45"/>
      <c r="F21" s="45"/>
      <c r="G21" s="45"/>
      <c r="H21" s="93"/>
      <c r="K21" s="61"/>
    </row>
    <row r="22" spans="1:12" ht="15">
      <c r="A22" s="5" t="s">
        <v>24</v>
      </c>
      <c r="B22" s="115" t="s">
        <v>25</v>
      </c>
      <c r="C22" s="115"/>
      <c r="D22" s="115"/>
      <c r="E22" s="115"/>
      <c r="F22" s="115"/>
      <c r="G22" s="45"/>
      <c r="H22" s="45"/>
      <c r="L22" s="64"/>
    </row>
    <row r="23" spans="1:8" ht="15">
      <c r="A23" s="4"/>
      <c r="E23" s="4"/>
      <c r="F23" s="4"/>
      <c r="G23" s="45"/>
      <c r="H23" s="45"/>
    </row>
    <row r="24" spans="1:13" ht="15">
      <c r="A24" s="4"/>
      <c r="F24" s="4"/>
      <c r="G24" s="45"/>
      <c r="H24" s="45"/>
      <c r="M24" s="61"/>
    </row>
    <row r="25" spans="1:8" ht="15">
      <c r="A25" s="4"/>
      <c r="F25" s="4"/>
      <c r="G25" s="4"/>
      <c r="H25" s="45"/>
    </row>
    <row r="26" spans="1:8" ht="15">
      <c r="A26" s="4"/>
      <c r="C26" s="6" t="s">
        <v>0</v>
      </c>
      <c r="D26" s="66">
        <f>B7</f>
        <v>75037</v>
      </c>
      <c r="E26" s="7">
        <f aca="true" t="shared" si="0" ref="E26:E31">D26*100/$D$31</f>
        <v>23.095911577042287</v>
      </c>
      <c r="F26" s="4"/>
      <c r="G26" s="4"/>
      <c r="H26" s="45"/>
    </row>
    <row r="27" spans="1:10" ht="15">
      <c r="A27" s="4"/>
      <c r="C27" s="6" t="s">
        <v>1</v>
      </c>
      <c r="D27" s="66">
        <f>B8</f>
        <v>33143</v>
      </c>
      <c r="E27" s="7">
        <f t="shared" si="0"/>
        <v>10.201204704318037</v>
      </c>
      <c r="F27" s="4"/>
      <c r="G27" s="4"/>
      <c r="I27" s="19"/>
      <c r="J27" s="19"/>
    </row>
    <row r="28" spans="1:12" ht="15">
      <c r="A28" s="4"/>
      <c r="C28" s="6" t="s">
        <v>2</v>
      </c>
      <c r="D28" s="66">
        <f>B9</f>
        <v>215450</v>
      </c>
      <c r="E28" s="7">
        <f t="shared" si="0"/>
        <v>66.31414034774525</v>
      </c>
      <c r="F28" s="4"/>
      <c r="G28" s="4"/>
      <c r="I28" s="19"/>
      <c r="J28" s="42"/>
      <c r="K28" s="19"/>
      <c r="L28" s="19"/>
    </row>
    <row r="29" spans="1:10" ht="15">
      <c r="A29" s="4"/>
      <c r="B29" s="4"/>
      <c r="C29" s="8" t="s">
        <v>4</v>
      </c>
      <c r="D29" s="32">
        <f>C10</f>
        <v>1129</v>
      </c>
      <c r="E29" s="7">
        <f t="shared" si="0"/>
        <v>0.347499022755184</v>
      </c>
      <c r="F29" s="4"/>
      <c r="G29" s="4"/>
      <c r="I29" s="19"/>
      <c r="J29" s="42"/>
    </row>
    <row r="30" spans="1:10" ht="15">
      <c r="A30" s="4"/>
      <c r="B30" s="4"/>
      <c r="C30" s="8" t="s">
        <v>5</v>
      </c>
      <c r="D30" s="32">
        <f>D10</f>
        <v>134</v>
      </c>
      <c r="E30" s="7">
        <f t="shared" si="0"/>
        <v>0.041244348139233535</v>
      </c>
      <c r="F30" s="4"/>
      <c r="G30" s="4"/>
      <c r="I30" s="19"/>
      <c r="J30" s="19"/>
    </row>
    <row r="31" spans="1:7" ht="15">
      <c r="A31" s="4"/>
      <c r="B31" s="4"/>
      <c r="C31" s="8" t="s">
        <v>6</v>
      </c>
      <c r="D31" s="67">
        <f>SUM(D26:D30)</f>
        <v>324893</v>
      </c>
      <c r="E31" s="7">
        <f t="shared" si="0"/>
        <v>100</v>
      </c>
      <c r="F31" s="4"/>
      <c r="G31" s="4"/>
    </row>
    <row r="32" spans="1:7" ht="15">
      <c r="A32" s="4"/>
      <c r="B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6" spans="1:7" ht="40.5" customHeight="1">
      <c r="A36" s="114"/>
      <c r="B36" s="114"/>
      <c r="C36" s="114"/>
      <c r="D36" s="114"/>
      <c r="E36" s="114"/>
      <c r="F36" s="114"/>
      <c r="G36" s="114"/>
    </row>
  </sheetData>
  <sheetProtection formatCells="0" formatColumns="0" formatRows="0" insertColumns="0" insertRows="0" insertHyperlinks="0" deleteColumns="0" deleteRows="0" sort="0" autoFilter="0" pivotTables="0"/>
  <mergeCells count="16">
    <mergeCell ref="B16:D16"/>
    <mergeCell ref="B12:D12"/>
    <mergeCell ref="B13:D13"/>
    <mergeCell ref="B14:D14"/>
    <mergeCell ref="B15:D15"/>
    <mergeCell ref="B18:D18"/>
    <mergeCell ref="A36:G36"/>
    <mergeCell ref="B22:F22"/>
    <mergeCell ref="A1:E2"/>
    <mergeCell ref="E5:E6"/>
    <mergeCell ref="A4:E4"/>
    <mergeCell ref="D5:D6"/>
    <mergeCell ref="C5:C6"/>
    <mergeCell ref="B5:B6"/>
    <mergeCell ref="A20:E20"/>
    <mergeCell ref="B17:D17"/>
  </mergeCells>
  <printOptions/>
  <pageMargins left="0.7480314960629921" right="0.7480314960629921" top="0.3937007874015748" bottom="0.5118110236220472" header="0.5118110236220472" footer="0.5118110236220472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23.421875" style="0" customWidth="1"/>
    <col min="2" max="2" width="9.7109375" style="0" customWidth="1"/>
    <col min="3" max="3" width="9.421875" style="0" customWidth="1"/>
    <col min="4" max="4" width="10.57421875" style="0" customWidth="1"/>
    <col min="5" max="5" width="11.00390625" style="0" customWidth="1"/>
    <col min="6" max="6" width="9.8515625" style="0" customWidth="1"/>
    <col min="7" max="7" width="10.28125" style="0" customWidth="1"/>
    <col min="8" max="8" width="12.8515625" style="0" customWidth="1"/>
    <col min="9" max="9" width="11.140625" style="0" customWidth="1"/>
    <col min="10" max="10" width="8.140625" style="0" customWidth="1"/>
    <col min="11" max="11" width="9.140625" style="0" customWidth="1"/>
    <col min="12" max="12" width="8.28125" style="0" customWidth="1"/>
  </cols>
  <sheetData>
    <row r="1" spans="1:11" ht="22.5" customHeight="1">
      <c r="A1" s="116" t="s">
        <v>34</v>
      </c>
      <c r="B1" s="117"/>
      <c r="C1" s="117"/>
      <c r="D1" s="117"/>
      <c r="E1" s="117"/>
      <c r="F1" s="117"/>
      <c r="G1" s="117"/>
      <c r="H1" s="117"/>
      <c r="I1" s="118"/>
      <c r="J1" s="2"/>
      <c r="K1" s="2"/>
    </row>
    <row r="2" spans="1:11" ht="9.75" customHeight="1">
      <c r="A2" s="119"/>
      <c r="B2" s="120"/>
      <c r="C2" s="120"/>
      <c r="D2" s="120"/>
      <c r="E2" s="120"/>
      <c r="F2" s="120"/>
      <c r="G2" s="120"/>
      <c r="H2" s="120"/>
      <c r="I2" s="121"/>
      <c r="J2" s="2"/>
      <c r="K2" s="2"/>
    </row>
    <row r="3" spans="1:11" ht="27.75" customHeight="1" thickBot="1">
      <c r="A3" s="143" t="s">
        <v>35</v>
      </c>
      <c r="B3" s="143"/>
      <c r="C3" s="143"/>
      <c r="D3" s="143"/>
      <c r="E3" s="143"/>
      <c r="F3" s="143"/>
      <c r="G3" s="143"/>
      <c r="H3" s="143"/>
      <c r="I3" s="143"/>
      <c r="J3" s="10"/>
      <c r="K3" s="10"/>
    </row>
    <row r="4" spans="1:11" ht="19.5" customHeight="1">
      <c r="A4" s="145" t="s">
        <v>26</v>
      </c>
      <c r="B4" s="140" t="s">
        <v>27</v>
      </c>
      <c r="C4" s="141"/>
      <c r="D4" s="142"/>
      <c r="E4" s="165" t="s">
        <v>28</v>
      </c>
      <c r="F4" s="166"/>
      <c r="G4" s="167"/>
      <c r="H4" s="168" t="s">
        <v>29</v>
      </c>
      <c r="I4" s="147" t="s">
        <v>30</v>
      </c>
      <c r="J4" s="2"/>
      <c r="K4" s="2"/>
    </row>
    <row r="5" spans="1:9" ht="30" customHeight="1">
      <c r="A5" s="146"/>
      <c r="B5" s="11" t="s">
        <v>31</v>
      </c>
      <c r="C5" s="11" t="s">
        <v>32</v>
      </c>
      <c r="D5" s="11" t="s">
        <v>33</v>
      </c>
      <c r="E5" s="11" t="s">
        <v>31</v>
      </c>
      <c r="F5" s="11" t="s">
        <v>32</v>
      </c>
      <c r="G5" s="11" t="s">
        <v>33</v>
      </c>
      <c r="H5" s="34" t="s">
        <v>3</v>
      </c>
      <c r="I5" s="148"/>
    </row>
    <row r="6" spans="1:9" ht="15">
      <c r="A6" s="23">
        <v>0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7">
        <v>8</v>
      </c>
    </row>
    <row r="7" spans="1:9" ht="16.5" customHeight="1">
      <c r="A7" s="38" t="s">
        <v>36</v>
      </c>
      <c r="B7" s="32">
        <v>414</v>
      </c>
      <c r="C7" s="32">
        <v>32</v>
      </c>
      <c r="D7" s="39">
        <f>SUM(B7:C7)</f>
        <v>446</v>
      </c>
      <c r="E7" s="32">
        <v>375</v>
      </c>
      <c r="F7" s="9">
        <v>8</v>
      </c>
      <c r="G7" s="32">
        <f>E7+F7</f>
        <v>383</v>
      </c>
      <c r="H7" s="110">
        <f>D7-G7</f>
        <v>63</v>
      </c>
      <c r="I7" s="30">
        <v>268</v>
      </c>
    </row>
    <row r="8" spans="1:9" ht="15.75" customHeight="1">
      <c r="A8" s="3" t="s">
        <v>37</v>
      </c>
      <c r="B8" s="14">
        <v>23</v>
      </c>
      <c r="C8" s="14">
        <v>10</v>
      </c>
      <c r="D8" s="24">
        <f>SUM(B8:C8)</f>
        <v>33</v>
      </c>
      <c r="E8" s="24">
        <v>154</v>
      </c>
      <c r="F8" s="24">
        <v>43</v>
      </c>
      <c r="G8" s="62">
        <f>E8+F8</f>
        <v>197</v>
      </c>
      <c r="H8" s="25">
        <f>D8-G8</f>
        <v>-164</v>
      </c>
      <c r="I8" s="31">
        <v>13</v>
      </c>
    </row>
    <row r="9" spans="1:9" ht="16.5" customHeight="1">
      <c r="A9" s="38" t="s">
        <v>38</v>
      </c>
      <c r="B9" s="32">
        <v>880</v>
      </c>
      <c r="C9" s="32">
        <v>569</v>
      </c>
      <c r="D9" s="39">
        <f>SUM(B9:C9)</f>
        <v>1449</v>
      </c>
      <c r="E9" s="9">
        <v>624</v>
      </c>
      <c r="F9" s="9">
        <v>177</v>
      </c>
      <c r="G9" s="9">
        <f>E9+F9</f>
        <v>801</v>
      </c>
      <c r="H9" s="36">
        <f>D9-G9</f>
        <v>648</v>
      </c>
      <c r="I9" s="30">
        <v>535</v>
      </c>
    </row>
    <row r="10" spans="1:9" ht="18" customHeight="1" thickBot="1">
      <c r="A10" s="33" t="s">
        <v>33</v>
      </c>
      <c r="B10" s="87">
        <f>SUM(B7:B9)</f>
        <v>1317</v>
      </c>
      <c r="C10" s="87">
        <f>SUM(C7:C9)</f>
        <v>611</v>
      </c>
      <c r="D10" s="87">
        <f>SUM(B10:C10)</f>
        <v>1928</v>
      </c>
      <c r="E10" s="87">
        <f>SUM(E7:E9)</f>
        <v>1153</v>
      </c>
      <c r="F10" s="87">
        <f>SUM(F7:F9)</f>
        <v>228</v>
      </c>
      <c r="G10" s="87">
        <f>SUM(E10:F10)</f>
        <v>1381</v>
      </c>
      <c r="H10" s="88">
        <f>D10-G10</f>
        <v>547</v>
      </c>
      <c r="I10" s="69">
        <f>SUM(I7:I9)</f>
        <v>816</v>
      </c>
    </row>
    <row r="11" spans="1:9" ht="15.75" customHeight="1">
      <c r="A11" s="144" t="s">
        <v>39</v>
      </c>
      <c r="B11" s="144"/>
      <c r="C11" s="144"/>
      <c r="D11" s="144"/>
      <c r="E11" s="144"/>
      <c r="F11" s="144"/>
      <c r="G11" s="144"/>
      <c r="H11" s="144"/>
      <c r="I11" s="144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17"/>
      <c r="B13" s="17"/>
      <c r="C13" s="17"/>
      <c r="D13" s="17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</sheetData>
  <sheetProtection formatCells="0" formatColumns="0" formatRows="0" insertColumns="0" insertRows="0" insertHyperlinks="0" deleteColumns="0" deleteRows="0" sort="0" autoFilter="0" pivotTables="0"/>
  <mergeCells count="7">
    <mergeCell ref="A1:I2"/>
    <mergeCell ref="B4:D4"/>
    <mergeCell ref="E4:G4"/>
    <mergeCell ref="A3:I3"/>
    <mergeCell ref="A11:I11"/>
    <mergeCell ref="A4:A5"/>
    <mergeCell ref="I4:I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20"/>
  <sheetViews>
    <sheetView zoomScalePageLayoutView="0" workbookViewId="0" topLeftCell="A7">
      <selection activeCell="C29" sqref="C29"/>
    </sheetView>
  </sheetViews>
  <sheetFormatPr defaultColWidth="9.140625" defaultRowHeight="12.75"/>
  <cols>
    <col min="1" max="1" width="15.8515625" style="95" customWidth="1"/>
    <col min="2" max="2" width="33.140625" style="95" customWidth="1"/>
    <col min="3" max="3" width="36.421875" style="95" customWidth="1"/>
    <col min="4" max="10" width="9.140625" style="95" customWidth="1"/>
    <col min="11" max="11" width="7.8515625" style="95" customWidth="1"/>
    <col min="12" max="12" width="8.140625" style="95" customWidth="1"/>
    <col min="13" max="238" width="9.140625" style="95" customWidth="1"/>
    <col min="239" max="239" width="15.8515625" style="95" customWidth="1"/>
    <col min="240" max="240" width="29.00390625" style="95" customWidth="1"/>
    <col min="241" max="241" width="36.421875" style="95" customWidth="1"/>
    <col min="242" max="16384" width="9.140625" style="95" customWidth="1"/>
  </cols>
  <sheetData>
    <row r="2" ht="15">
      <c r="C2" s="96"/>
    </row>
    <row r="3" spans="1:3" ht="18">
      <c r="A3" s="169" t="s">
        <v>40</v>
      </c>
      <c r="B3" s="169"/>
      <c r="C3" s="169"/>
    </row>
    <row r="4" spans="2:3" ht="15.75" thickBot="1">
      <c r="B4" s="97"/>
      <c r="C4" s="97"/>
    </row>
    <row r="5" spans="1:3" ht="30.75" thickBot="1">
      <c r="A5" s="106" t="s">
        <v>41</v>
      </c>
      <c r="B5" s="107" t="s">
        <v>42</v>
      </c>
      <c r="C5" s="108" t="s">
        <v>43</v>
      </c>
    </row>
    <row r="6" spans="1:256" ht="15.75">
      <c r="A6" s="104">
        <v>2006</v>
      </c>
      <c r="B6" s="105">
        <v>0.0048</v>
      </c>
      <c r="C6" s="105">
        <v>0.0218</v>
      </c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100"/>
      <c r="IT6" s="100"/>
      <c r="IU6" s="100"/>
      <c r="IV6" s="100"/>
    </row>
    <row r="7" spans="1:256" ht="15.75">
      <c r="A7" s="98">
        <v>2007</v>
      </c>
      <c r="B7" s="99">
        <v>0.0064</v>
      </c>
      <c r="C7" s="99">
        <v>0.0104</v>
      </c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  <c r="IU7" s="100"/>
      <c r="IV7" s="100"/>
    </row>
    <row r="8" spans="1:256" ht="15.75">
      <c r="A8" s="98">
        <v>2008</v>
      </c>
      <c r="B8" s="99">
        <v>0.13</v>
      </c>
      <c r="C8" s="101">
        <v>0.0765</v>
      </c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</row>
    <row r="9" spans="1:256" ht="15.75">
      <c r="A9" s="98">
        <v>2009</v>
      </c>
      <c r="B9" s="101">
        <v>0.035</v>
      </c>
      <c r="C9" s="101">
        <v>0.0202</v>
      </c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</row>
    <row r="10" spans="1:256" ht="15.75">
      <c r="A10" s="98">
        <v>2010</v>
      </c>
      <c r="B10" s="99">
        <v>0.003</v>
      </c>
      <c r="C10" s="99">
        <v>0.011</v>
      </c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  <c r="IV10" s="100"/>
    </row>
    <row r="11" spans="1:256" ht="15.75">
      <c r="A11" s="98">
        <v>2011</v>
      </c>
      <c r="B11" s="99">
        <v>0.0075</v>
      </c>
      <c r="C11" s="102">
        <v>0.021</v>
      </c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</row>
    <row r="12" spans="1:256" ht="15.75">
      <c r="A12" s="98">
        <v>2012</v>
      </c>
      <c r="B12" s="101">
        <v>0.0031</v>
      </c>
      <c r="C12" s="101">
        <v>0.014</v>
      </c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</row>
    <row r="13" spans="1:256" ht="19.5" customHeight="1">
      <c r="A13" s="98">
        <v>2013</v>
      </c>
      <c r="B13" s="101">
        <v>0.0115</v>
      </c>
      <c r="C13" s="101">
        <v>0.0075</v>
      </c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</row>
    <row r="14" spans="1:256" ht="35.25" customHeight="1">
      <c r="A14" s="98">
        <v>2014</v>
      </c>
      <c r="B14" s="149" t="s">
        <v>44</v>
      </c>
      <c r="C14" s="149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</row>
    <row r="15" spans="1:256" ht="33" customHeight="1">
      <c r="A15" s="98">
        <v>2015</v>
      </c>
      <c r="B15" s="149" t="s">
        <v>45</v>
      </c>
      <c r="C15" s="149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</row>
    <row r="16" spans="1:256" ht="32.25" customHeight="1">
      <c r="A16" s="103">
        <v>2016</v>
      </c>
      <c r="B16" s="149" t="s">
        <v>46</v>
      </c>
      <c r="C16" s="149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</row>
    <row r="17" spans="1:256" ht="15.75">
      <c r="A17" s="98">
        <v>2017</v>
      </c>
      <c r="B17" s="101">
        <v>0.0082</v>
      </c>
      <c r="C17" s="101">
        <v>0.0076</v>
      </c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</row>
    <row r="18" spans="1:256" ht="15.75">
      <c r="A18" s="98">
        <v>2018</v>
      </c>
      <c r="B18" s="101">
        <v>0.0169</v>
      </c>
      <c r="C18" s="101">
        <v>0.018</v>
      </c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</row>
    <row r="19" spans="1:256" ht="15.75">
      <c r="A19" s="98">
        <v>2019</v>
      </c>
      <c r="B19" s="101">
        <v>0.007</v>
      </c>
      <c r="C19" s="101">
        <v>0.004</v>
      </c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  <c r="IV19" s="100"/>
    </row>
    <row r="20" spans="1:3" ht="56.25" customHeight="1">
      <c r="A20" s="98">
        <v>2020</v>
      </c>
      <c r="B20" s="109" t="s">
        <v>47</v>
      </c>
      <c r="C20" s="101">
        <v>0.006</v>
      </c>
    </row>
  </sheetData>
  <sheetProtection formatCells="0" formatColumns="0" formatRows="0" insertColumns="0" insertRows="0" insertHyperlinks="0" deleteColumns="0" deleteRows="0"/>
  <mergeCells count="3">
    <mergeCell ref="B14:C14"/>
    <mergeCell ref="B15:C15"/>
    <mergeCell ref="B16:C1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35.421875" style="12" customWidth="1"/>
    <col min="2" max="2" width="12.421875" style="12" customWidth="1"/>
    <col min="3" max="3" width="13.8515625" style="12" customWidth="1"/>
    <col min="4" max="4" width="12.140625" style="12" customWidth="1"/>
    <col min="5" max="5" width="13.00390625" style="12" customWidth="1"/>
    <col min="6" max="6" width="13.57421875" style="12" customWidth="1"/>
    <col min="7" max="16384" width="9.140625" style="12" customWidth="1"/>
  </cols>
  <sheetData>
    <row r="1" spans="1:7" ht="15" customHeight="1">
      <c r="A1" s="150" t="s">
        <v>53</v>
      </c>
      <c r="B1" s="150"/>
      <c r="C1" s="150"/>
      <c r="D1" s="150"/>
      <c r="E1" s="150"/>
      <c r="F1" s="150"/>
      <c r="G1" s="1"/>
    </row>
    <row r="2" spans="1:7" ht="27.75" customHeight="1">
      <c r="A2" s="150"/>
      <c r="B2" s="150"/>
      <c r="C2" s="150"/>
      <c r="D2" s="150"/>
      <c r="E2" s="150"/>
      <c r="F2" s="150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7.25" customHeight="1" thickBot="1">
      <c r="A4" s="151" t="s">
        <v>54</v>
      </c>
      <c r="B4" s="151"/>
      <c r="C4" s="151"/>
      <c r="D4" s="151"/>
      <c r="E4" s="151"/>
      <c r="F4" s="151"/>
      <c r="G4" s="1"/>
    </row>
    <row r="5" spans="1:7" ht="31.5" customHeight="1">
      <c r="A5" s="170" t="s">
        <v>48</v>
      </c>
      <c r="B5" s="26" t="s">
        <v>49</v>
      </c>
      <c r="C5" s="26" t="s">
        <v>50</v>
      </c>
      <c r="D5" s="26" t="s">
        <v>51</v>
      </c>
      <c r="E5" s="26" t="s">
        <v>33</v>
      </c>
      <c r="F5" s="27" t="s">
        <v>52</v>
      </c>
      <c r="G5" s="19"/>
    </row>
    <row r="6" spans="1:7" ht="21.75" customHeight="1">
      <c r="A6" s="40" t="s">
        <v>55</v>
      </c>
      <c r="B6" s="110">
        <v>8812</v>
      </c>
      <c r="C6" s="110">
        <v>2552</v>
      </c>
      <c r="D6" s="110">
        <v>12889</v>
      </c>
      <c r="E6" s="52">
        <f>SUM(B6:D6)</f>
        <v>24253</v>
      </c>
      <c r="F6" s="28">
        <f>E6/$E$10*100</f>
        <v>7.494051849334116</v>
      </c>
      <c r="G6" s="19"/>
    </row>
    <row r="7" spans="1:7" ht="18.75" customHeight="1">
      <c r="A7" s="3" t="s">
        <v>56</v>
      </c>
      <c r="B7" s="111">
        <v>37051</v>
      </c>
      <c r="C7" s="111">
        <v>10282</v>
      </c>
      <c r="D7" s="111">
        <v>44183</v>
      </c>
      <c r="E7" s="53">
        <f>SUM(B7:D7)</f>
        <v>91516</v>
      </c>
      <c r="F7" s="29">
        <f>E7/$E$10*100</f>
        <v>28.277971757871644</v>
      </c>
      <c r="G7" s="19"/>
    </row>
    <row r="8" spans="1:7" ht="18" customHeight="1">
      <c r="A8" s="40" t="s">
        <v>57</v>
      </c>
      <c r="B8" s="110">
        <v>29080</v>
      </c>
      <c r="C8" s="110">
        <v>20258</v>
      </c>
      <c r="D8" s="110">
        <v>156090</v>
      </c>
      <c r="E8" s="52">
        <f>SUM(B8:D8)</f>
        <v>205428</v>
      </c>
      <c r="F8" s="28">
        <f>E8/$E$10*100</f>
        <v>63.47619194759447</v>
      </c>
      <c r="G8" s="19"/>
    </row>
    <row r="9" spans="1:7" ht="19.5" customHeight="1">
      <c r="A9" s="3" t="s">
        <v>58</v>
      </c>
      <c r="B9" s="111">
        <v>94</v>
      </c>
      <c r="C9" s="111">
        <v>51</v>
      </c>
      <c r="D9" s="111">
        <v>2288</v>
      </c>
      <c r="E9" s="53">
        <f>SUM(B9:D9)</f>
        <v>2433</v>
      </c>
      <c r="F9" s="29">
        <f>E9/$E$10*100</f>
        <v>0.7517844451997652</v>
      </c>
      <c r="G9" s="19"/>
    </row>
    <row r="10" spans="1:7" ht="22.5" customHeight="1" thickBot="1">
      <c r="A10" s="89" t="s">
        <v>33</v>
      </c>
      <c r="B10" s="112">
        <f>SUM(B6:B9)</f>
        <v>75037</v>
      </c>
      <c r="C10" s="112">
        <f>SUM(C6:C9)</f>
        <v>33143</v>
      </c>
      <c r="D10" s="112">
        <f>SUM(D6:D9)</f>
        <v>215450</v>
      </c>
      <c r="E10" s="113">
        <f>SUM(E6:E9)</f>
        <v>323630</v>
      </c>
      <c r="F10" s="57">
        <f>SUM(F6:F9)</f>
        <v>99.99999999999999</v>
      </c>
      <c r="G10" s="19"/>
    </row>
    <row r="11" spans="1:7" ht="12.75">
      <c r="A11" s="19"/>
      <c r="B11" s="19"/>
      <c r="C11" s="19"/>
      <c r="D11" s="19"/>
      <c r="E11" s="19"/>
      <c r="F11" s="19"/>
      <c r="G11" s="19"/>
    </row>
    <row r="12" spans="1:7" ht="15">
      <c r="A12" s="152" t="s">
        <v>59</v>
      </c>
      <c r="B12" s="152"/>
      <c r="C12" s="152"/>
      <c r="D12" s="152"/>
      <c r="E12" s="152"/>
      <c r="F12" s="152"/>
      <c r="G12" s="19"/>
    </row>
    <row r="13" ht="12.75">
      <c r="G13" s="19"/>
    </row>
    <row r="14" spans="1:7" ht="12.75">
      <c r="A14" s="18"/>
      <c r="B14" s="19"/>
      <c r="C14" s="19"/>
      <c r="D14" s="19"/>
      <c r="E14" s="19"/>
      <c r="F14" s="20"/>
      <c r="G14" s="18"/>
    </row>
    <row r="15" spans="1:7" ht="12.75">
      <c r="A15" s="18"/>
      <c r="B15" s="18"/>
      <c r="C15" s="18"/>
      <c r="D15" s="18"/>
      <c r="E15" s="21"/>
      <c r="F15" s="20"/>
      <c r="G15" s="18"/>
    </row>
    <row r="16" spans="1:7" ht="12.75">
      <c r="A16" s="18"/>
      <c r="B16" s="18"/>
      <c r="C16" s="18"/>
      <c r="D16" s="18"/>
      <c r="E16" s="21"/>
      <c r="F16" s="20"/>
      <c r="G16" s="18"/>
    </row>
    <row r="17" spans="1:7" ht="12.75">
      <c r="A17" s="18"/>
      <c r="B17" s="18"/>
      <c r="C17" s="21"/>
      <c r="D17" s="18"/>
      <c r="E17" s="21"/>
      <c r="F17" s="20"/>
      <c r="G17" s="20"/>
    </row>
    <row r="18" spans="1:7" ht="12.75">
      <c r="A18" s="18"/>
      <c r="B18" s="18"/>
      <c r="C18" s="21"/>
      <c r="D18" s="18"/>
      <c r="E18" s="21"/>
      <c r="F18" s="20"/>
      <c r="G18" s="20"/>
    </row>
    <row r="19" spans="1:7" ht="12.75">
      <c r="A19" s="18"/>
      <c r="B19" s="18"/>
      <c r="C19" s="21"/>
      <c r="D19" s="18"/>
      <c r="E19" s="21"/>
      <c r="F19" s="20"/>
      <c r="G19" s="20"/>
    </row>
    <row r="20" spans="1:7" ht="12.75">
      <c r="A20" s="18"/>
      <c r="B20" s="18"/>
      <c r="C20" s="21"/>
      <c r="D20" s="18"/>
      <c r="E20" s="21"/>
      <c r="F20" s="20"/>
      <c r="G20" s="20"/>
    </row>
    <row r="21" spans="1:7" ht="12.75">
      <c r="A21" s="18"/>
      <c r="B21" s="18"/>
      <c r="C21" s="21"/>
      <c r="D21" s="18"/>
      <c r="E21" s="21"/>
      <c r="F21" s="20"/>
      <c r="G21" s="20"/>
    </row>
    <row r="22" spans="1:7" ht="12.75">
      <c r="A22" s="18"/>
      <c r="B22" s="18"/>
      <c r="C22" s="21"/>
      <c r="D22" s="18"/>
      <c r="E22" s="21"/>
      <c r="F22" s="20"/>
      <c r="G22" s="20"/>
    </row>
    <row r="23" spans="1:7" ht="12.75">
      <c r="A23" s="18"/>
      <c r="B23" s="18"/>
      <c r="C23" s="21"/>
      <c r="D23" s="18"/>
      <c r="E23" s="21"/>
      <c r="F23" s="20"/>
      <c r="G23" s="20"/>
    </row>
    <row r="24" spans="1:7" ht="12.75">
      <c r="A24" s="18"/>
      <c r="B24" s="18"/>
      <c r="C24" s="21"/>
      <c r="D24" s="18"/>
      <c r="E24" s="21"/>
      <c r="F24" s="20"/>
      <c r="G24" s="20"/>
    </row>
    <row r="25" spans="1:7" ht="12.75">
      <c r="A25" s="18"/>
      <c r="B25" s="18"/>
      <c r="C25" s="21"/>
      <c r="D25" s="18"/>
      <c r="E25" s="21"/>
      <c r="F25" s="20"/>
      <c r="G25" s="20"/>
    </row>
    <row r="26" spans="1:7" ht="12.75">
      <c r="A26" s="18"/>
      <c r="B26" s="18"/>
      <c r="C26" s="21"/>
      <c r="D26" s="18"/>
      <c r="E26" s="21"/>
      <c r="F26" s="20"/>
      <c r="G26" s="20"/>
    </row>
    <row r="27" spans="1:7" ht="12.75">
      <c r="A27" s="18"/>
      <c r="B27" s="18"/>
      <c r="C27" s="18"/>
      <c r="D27" s="18"/>
      <c r="E27" s="18"/>
      <c r="F27" s="18"/>
      <c r="G27" s="20"/>
    </row>
    <row r="28" spans="1:7" ht="12.75">
      <c r="A28" s="18"/>
      <c r="B28" s="18"/>
      <c r="C28" s="18"/>
      <c r="D28" s="18"/>
      <c r="E28" s="18"/>
      <c r="F28" s="18"/>
      <c r="G28" s="18"/>
    </row>
    <row r="29" spans="1:7" ht="12.75">
      <c r="A29" s="18"/>
      <c r="B29" s="18"/>
      <c r="C29" s="18"/>
      <c r="D29" s="18"/>
      <c r="E29" s="18"/>
      <c r="F29" s="18"/>
      <c r="G29" s="18"/>
    </row>
    <row r="30" spans="1:7" ht="15">
      <c r="A30" s="22"/>
      <c r="B30" s="18"/>
      <c r="C30" s="18"/>
      <c r="D30" s="18"/>
      <c r="E30" s="18"/>
      <c r="F30" s="18"/>
      <c r="G30" s="18"/>
    </row>
    <row r="31" spans="1:7" ht="15">
      <c r="A31" s="22"/>
      <c r="B31" s="18"/>
      <c r="C31" s="18"/>
      <c r="D31" s="18"/>
      <c r="E31" s="18"/>
      <c r="F31" s="18"/>
      <c r="G31" s="18"/>
    </row>
    <row r="32" spans="1:7" ht="15">
      <c r="A32" s="1"/>
      <c r="B32" s="21"/>
      <c r="C32" s="21"/>
      <c r="D32" s="21"/>
      <c r="E32" s="21"/>
      <c r="F32" s="21"/>
      <c r="G32" s="18"/>
    </row>
    <row r="33" spans="1:7" ht="12.75">
      <c r="A33" s="18"/>
      <c r="B33" s="18"/>
      <c r="C33" s="18"/>
      <c r="D33" s="18"/>
      <c r="E33" s="18"/>
      <c r="F33" s="18"/>
      <c r="G33" s="21"/>
    </row>
    <row r="34" spans="1:7" ht="12.75">
      <c r="A34" s="18"/>
      <c r="B34" s="18"/>
      <c r="C34" s="18"/>
      <c r="D34" s="18"/>
      <c r="E34" s="18"/>
      <c r="F34" s="18"/>
      <c r="G34" s="18"/>
    </row>
    <row r="35" ht="12.75">
      <c r="G35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1:F2"/>
    <mergeCell ref="A4:F4"/>
    <mergeCell ref="A12:F1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7.00390625" style="17" customWidth="1"/>
    <col min="2" max="2" width="22.00390625" style="17" customWidth="1"/>
    <col min="3" max="3" width="15.57421875" style="17" customWidth="1"/>
    <col min="4" max="4" width="15.28125" style="17" customWidth="1"/>
    <col min="5" max="5" width="16.00390625" style="17" customWidth="1"/>
    <col min="6" max="6" width="9.7109375" style="17" customWidth="1"/>
    <col min="7" max="7" width="9.140625" style="17" customWidth="1"/>
    <col min="8" max="8" width="11.8515625" style="17" bestFit="1" customWidth="1"/>
    <col min="9" max="16384" width="9.140625" style="17" customWidth="1"/>
  </cols>
  <sheetData>
    <row r="1" spans="1:6" ht="12.75" customHeight="1">
      <c r="A1" s="155" t="s">
        <v>61</v>
      </c>
      <c r="B1" s="155"/>
      <c r="C1" s="155"/>
      <c r="D1" s="155"/>
      <c r="E1" s="155"/>
      <c r="F1" s="155"/>
    </row>
    <row r="2" spans="1:6" ht="12.75" customHeight="1">
      <c r="A2" s="155"/>
      <c r="B2" s="155"/>
      <c r="C2" s="155"/>
      <c r="D2" s="155"/>
      <c r="E2" s="155"/>
      <c r="F2" s="155"/>
    </row>
    <row r="3" spans="1:6" ht="15" customHeight="1">
      <c r="A3" s="155"/>
      <c r="B3" s="155"/>
      <c r="C3" s="155"/>
      <c r="D3" s="155"/>
      <c r="E3" s="155"/>
      <c r="F3" s="155"/>
    </row>
    <row r="4" ht="15.75" thickBot="1"/>
    <row r="5" spans="2:5" ht="15.75" thickBot="1">
      <c r="B5" s="79" t="s">
        <v>60</v>
      </c>
      <c r="C5" s="80"/>
      <c r="D5" s="80"/>
      <c r="E5" s="80"/>
    </row>
    <row r="6" spans="2:5" ht="35.25" customHeight="1" thickBot="1">
      <c r="B6" s="171">
        <v>35430</v>
      </c>
      <c r="C6" s="172" t="s">
        <v>63</v>
      </c>
      <c r="D6" s="172" t="s">
        <v>52</v>
      </c>
      <c r="E6" s="172" t="s">
        <v>64</v>
      </c>
    </row>
    <row r="7" spans="2:5" ht="15.75" thickBot="1">
      <c r="B7" s="154"/>
      <c r="C7" s="76"/>
      <c r="D7" s="76"/>
      <c r="E7" s="76"/>
    </row>
    <row r="8" spans="2:9" ht="15.75" thickBot="1">
      <c r="B8" s="77" t="s">
        <v>65</v>
      </c>
      <c r="C8" s="70">
        <v>2130</v>
      </c>
      <c r="D8" s="71">
        <f>C8/$C$11</f>
        <v>0.15899081884003882</v>
      </c>
      <c r="E8" s="72">
        <v>12499</v>
      </c>
      <c r="F8" s="82"/>
      <c r="G8" s="81"/>
      <c r="H8" s="81"/>
      <c r="I8" s="82"/>
    </row>
    <row r="9" spans="2:9" ht="15.75" thickBot="1">
      <c r="B9" s="77" t="s">
        <v>66</v>
      </c>
      <c r="C9" s="70">
        <v>3049</v>
      </c>
      <c r="D9" s="71">
        <f>C9/$C$11</f>
        <v>0.22758826602970814</v>
      </c>
      <c r="E9" s="72">
        <v>12251</v>
      </c>
      <c r="F9" s="82"/>
      <c r="G9" s="81"/>
      <c r="H9" s="81"/>
      <c r="I9" s="82"/>
    </row>
    <row r="10" spans="2:9" ht="15.75" thickBot="1">
      <c r="B10" s="77" t="s">
        <v>67</v>
      </c>
      <c r="C10" s="70">
        <v>8218</v>
      </c>
      <c r="D10" s="71">
        <f>C10/$C$11</f>
        <v>0.6134209151302531</v>
      </c>
      <c r="E10" s="72">
        <v>11934</v>
      </c>
      <c r="F10" s="82"/>
      <c r="G10" s="81"/>
      <c r="H10" s="81"/>
      <c r="I10" s="82"/>
    </row>
    <row r="11" spans="2:8" ht="15.75" thickBot="1">
      <c r="B11" s="78" t="s">
        <v>68</v>
      </c>
      <c r="C11" s="73">
        <f>SUM(C8:C10)</f>
        <v>13397</v>
      </c>
      <c r="D11" s="74">
        <f>SUM(D8:D10)</f>
        <v>1</v>
      </c>
      <c r="E11" s="75" t="s">
        <v>7</v>
      </c>
      <c r="G11" s="81"/>
      <c r="H11" s="81"/>
    </row>
    <row r="12" spans="2:8" ht="15.75" thickBot="1">
      <c r="B12" s="79" t="s">
        <v>69</v>
      </c>
      <c r="C12" s="76"/>
      <c r="D12" s="76"/>
      <c r="E12" s="76"/>
      <c r="G12" s="81"/>
      <c r="H12" s="81"/>
    </row>
    <row r="13" spans="2:8" ht="35.25" customHeight="1" thickBot="1">
      <c r="B13" s="153" t="s">
        <v>62</v>
      </c>
      <c r="C13" s="172" t="s">
        <v>63</v>
      </c>
      <c r="D13" s="172" t="s">
        <v>52</v>
      </c>
      <c r="E13" s="172" t="s">
        <v>64</v>
      </c>
      <c r="G13" s="81"/>
      <c r="H13" s="81"/>
    </row>
    <row r="14" spans="2:8" ht="15.75" thickBot="1">
      <c r="B14" s="154"/>
      <c r="C14" s="76"/>
      <c r="D14" s="76"/>
      <c r="E14" s="76"/>
      <c r="G14" s="81"/>
      <c r="H14" s="81"/>
    </row>
    <row r="15" spans="2:9" ht="15.75" thickBot="1">
      <c r="B15" s="77" t="s">
        <v>65</v>
      </c>
      <c r="C15" s="70">
        <v>494</v>
      </c>
      <c r="D15" s="71">
        <f>C15/$C$18</f>
        <v>0.09062557328930472</v>
      </c>
      <c r="E15" s="72">
        <v>10883</v>
      </c>
      <c r="F15" s="82"/>
      <c r="G15" s="81"/>
      <c r="H15" s="81"/>
      <c r="I15" s="82"/>
    </row>
    <row r="16" spans="2:9" ht="15.75" thickBot="1">
      <c r="B16" s="77" t="s">
        <v>66</v>
      </c>
      <c r="C16" s="70">
        <v>1089</v>
      </c>
      <c r="D16" s="71">
        <f>C16/$C$18</f>
        <v>0.19977985690698954</v>
      </c>
      <c r="E16" s="72">
        <v>10319</v>
      </c>
      <c r="F16" s="82"/>
      <c r="G16" s="81"/>
      <c r="H16" s="81"/>
      <c r="I16" s="82"/>
    </row>
    <row r="17" spans="2:9" ht="15.75" thickBot="1">
      <c r="B17" s="77" t="s">
        <v>67</v>
      </c>
      <c r="C17" s="70">
        <v>3868</v>
      </c>
      <c r="D17" s="71">
        <f>C17/$C$18</f>
        <v>0.7095945698037057</v>
      </c>
      <c r="E17" s="72">
        <v>9751</v>
      </c>
      <c r="F17" s="82"/>
      <c r="G17" s="81"/>
      <c r="H17" s="81"/>
      <c r="I17" s="82"/>
    </row>
    <row r="18" spans="2:8" ht="15.75" thickBot="1">
      <c r="B18" s="78" t="s">
        <v>68</v>
      </c>
      <c r="C18" s="73">
        <f>SUM(C15:C17)</f>
        <v>5451</v>
      </c>
      <c r="D18" s="74">
        <f>SUM(D15:D17)</f>
        <v>1</v>
      </c>
      <c r="E18" s="75" t="s">
        <v>7</v>
      </c>
      <c r="G18" s="81"/>
      <c r="H18" s="81"/>
    </row>
    <row r="19" spans="2:8" ht="15.75" thickBot="1">
      <c r="B19" s="79" t="s">
        <v>69</v>
      </c>
      <c r="C19" s="76"/>
      <c r="D19" s="76"/>
      <c r="E19" s="76"/>
      <c r="G19" s="81"/>
      <c r="H19" s="81"/>
    </row>
    <row r="20" spans="2:8" ht="35.25" customHeight="1" thickBot="1">
      <c r="B20" s="171">
        <v>37257</v>
      </c>
      <c r="C20" s="172" t="s">
        <v>63</v>
      </c>
      <c r="D20" s="172" t="s">
        <v>52</v>
      </c>
      <c r="E20" s="172" t="s">
        <v>64</v>
      </c>
      <c r="G20" s="81"/>
      <c r="H20" s="81"/>
    </row>
    <row r="21" spans="2:8" ht="15.75" thickBot="1">
      <c r="B21" s="154"/>
      <c r="C21" s="76"/>
      <c r="D21" s="76"/>
      <c r="E21" s="76"/>
      <c r="G21" s="81"/>
      <c r="H21" s="81"/>
    </row>
    <row r="22" spans="2:9" ht="15.75" thickBot="1">
      <c r="B22" s="77" t="s">
        <v>65</v>
      </c>
      <c r="C22" s="70">
        <v>5809</v>
      </c>
      <c r="D22" s="71">
        <f>C22/$C$25</f>
        <v>0.09960050066011694</v>
      </c>
      <c r="E22" s="72">
        <v>11427</v>
      </c>
      <c r="F22" s="82"/>
      <c r="G22" s="81"/>
      <c r="H22" s="81"/>
      <c r="I22" s="82"/>
    </row>
    <row r="23" spans="2:9" ht="15.75" thickBot="1">
      <c r="B23" s="77" t="s">
        <v>66</v>
      </c>
      <c r="C23" s="70">
        <v>14141</v>
      </c>
      <c r="D23" s="71">
        <f>C23/$C$25</f>
        <v>0.24246009293074774</v>
      </c>
      <c r="E23" s="72">
        <v>10833</v>
      </c>
      <c r="F23" s="82"/>
      <c r="G23" s="81"/>
      <c r="H23" s="81"/>
      <c r="I23" s="82"/>
    </row>
    <row r="24" spans="2:9" ht="15.75" thickBot="1">
      <c r="B24" s="77" t="s">
        <v>67</v>
      </c>
      <c r="C24" s="70">
        <v>38373</v>
      </c>
      <c r="D24" s="71">
        <f>C24/$C$25</f>
        <v>0.6579394064091353</v>
      </c>
      <c r="E24" s="72">
        <v>10240</v>
      </c>
      <c r="F24" s="82"/>
      <c r="G24" s="81"/>
      <c r="H24" s="81"/>
      <c r="I24" s="82"/>
    </row>
    <row r="25" spans="2:8" ht="15.75" thickBot="1">
      <c r="B25" s="78" t="s">
        <v>68</v>
      </c>
      <c r="C25" s="73">
        <f>SUM(C22:C24)</f>
        <v>58323</v>
      </c>
      <c r="D25" s="74">
        <f>SUM(D22:D24)</f>
        <v>1</v>
      </c>
      <c r="E25" s="75" t="s">
        <v>7</v>
      </c>
      <c r="G25" s="81"/>
      <c r="H25" s="83"/>
    </row>
    <row r="26" ht="14.25" customHeight="1"/>
    <row r="27" ht="16.5" customHeight="1"/>
    <row r="28" ht="15" customHeight="1"/>
    <row r="29" ht="14.25" customHeight="1"/>
    <row r="30" ht="16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B6:B7"/>
    <mergeCell ref="B13:B14"/>
    <mergeCell ref="B20:B21"/>
    <mergeCell ref="A1:F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29.7109375" style="63" customWidth="1"/>
    <col min="2" max="2" width="12.57421875" style="63" customWidth="1"/>
    <col min="3" max="3" width="14.57421875" style="63" customWidth="1"/>
    <col min="4" max="4" width="14.140625" style="63" customWidth="1"/>
    <col min="5" max="5" width="13.421875" style="63" customWidth="1"/>
    <col min="6" max="6" width="13.00390625" style="63" customWidth="1"/>
    <col min="7" max="8" width="9.140625" style="63" customWidth="1"/>
    <col min="9" max="9" width="11.57421875" style="63" bestFit="1" customWidth="1"/>
    <col min="10" max="10" width="9.57421875" style="63" bestFit="1" customWidth="1"/>
    <col min="11" max="16384" width="9.140625" style="63" customWidth="1"/>
  </cols>
  <sheetData>
    <row r="1" spans="1:6" ht="16.5" customHeight="1">
      <c r="A1" s="156" t="s">
        <v>72</v>
      </c>
      <c r="B1" s="157"/>
      <c r="C1" s="157"/>
      <c r="D1" s="157"/>
      <c r="E1" s="157"/>
      <c r="F1" s="158"/>
    </row>
    <row r="2" spans="1:6" ht="22.5" customHeight="1" thickBot="1">
      <c r="A2" s="159"/>
      <c r="B2" s="160"/>
      <c r="C2" s="160"/>
      <c r="D2" s="160"/>
      <c r="E2" s="160"/>
      <c r="F2" s="161"/>
    </row>
    <row r="3" ht="15.75" customHeight="1" thickBot="1"/>
    <row r="4" spans="1:6" ht="35.25" customHeight="1" thickBot="1">
      <c r="A4" s="173" t="s">
        <v>70</v>
      </c>
      <c r="B4" s="174" t="s">
        <v>71</v>
      </c>
      <c r="C4" s="175" t="s">
        <v>16</v>
      </c>
      <c r="D4" s="175" t="s">
        <v>17</v>
      </c>
      <c r="E4" s="175" t="s">
        <v>18</v>
      </c>
      <c r="F4" s="175" t="s">
        <v>33</v>
      </c>
    </row>
    <row r="5" spans="1:10" ht="15.75" thickBot="1">
      <c r="A5" s="84" t="s">
        <v>73</v>
      </c>
      <c r="B5" s="85">
        <v>42490</v>
      </c>
      <c r="C5" s="94">
        <v>2</v>
      </c>
      <c r="D5" s="94">
        <v>7</v>
      </c>
      <c r="E5" s="94">
        <v>103</v>
      </c>
      <c r="F5" s="76">
        <f>SUM(C5:E5)</f>
        <v>112</v>
      </c>
      <c r="H5" s="90"/>
      <c r="J5" s="91"/>
    </row>
    <row r="6" spans="1:10" ht="15.75" thickBot="1">
      <c r="A6" s="84" t="s">
        <v>74</v>
      </c>
      <c r="B6" s="85">
        <v>39592</v>
      </c>
      <c r="C6" s="94">
        <v>8</v>
      </c>
      <c r="D6" s="94">
        <v>1</v>
      </c>
      <c r="E6" s="94">
        <v>33</v>
      </c>
      <c r="F6" s="76">
        <f aca="true" t="shared" si="0" ref="F6:F12">SUM(C6:E6)</f>
        <v>42</v>
      </c>
      <c r="H6" s="90"/>
      <c r="J6" s="91"/>
    </row>
    <row r="7" spans="1:10" ht="15.75" thickBot="1">
      <c r="A7" s="84" t="s">
        <v>75</v>
      </c>
      <c r="B7" s="85">
        <v>41244</v>
      </c>
      <c r="C7" s="94">
        <v>42</v>
      </c>
      <c r="D7" s="94">
        <v>15</v>
      </c>
      <c r="E7" s="94">
        <v>859</v>
      </c>
      <c r="F7" s="70">
        <f>SUM(C7:E7)</f>
        <v>916</v>
      </c>
      <c r="H7" s="90"/>
      <c r="I7" s="92"/>
      <c r="J7" s="91"/>
    </row>
    <row r="8" spans="1:10" ht="15.75" thickBot="1">
      <c r="A8" s="84" t="s">
        <v>76</v>
      </c>
      <c r="B8" s="85">
        <v>51833</v>
      </c>
      <c r="C8" s="94">
        <v>2</v>
      </c>
      <c r="D8" s="94">
        <v>0</v>
      </c>
      <c r="E8" s="94">
        <v>43</v>
      </c>
      <c r="F8" s="70">
        <f>SUM(C8:E8)</f>
        <v>45</v>
      </c>
      <c r="H8" s="90"/>
      <c r="J8" s="91"/>
    </row>
    <row r="9" spans="1:10" ht="15.75" thickBot="1">
      <c r="A9" s="84" t="s">
        <v>77</v>
      </c>
      <c r="B9" s="85">
        <v>51515</v>
      </c>
      <c r="C9" s="94">
        <v>2</v>
      </c>
      <c r="D9" s="94">
        <v>1</v>
      </c>
      <c r="E9" s="94">
        <v>43</v>
      </c>
      <c r="F9" s="70">
        <f t="shared" si="0"/>
        <v>46</v>
      </c>
      <c r="H9" s="90"/>
      <c r="J9" s="91"/>
    </row>
    <row r="10" spans="1:10" ht="15.75" thickBot="1">
      <c r="A10" s="84" t="s">
        <v>78</v>
      </c>
      <c r="B10" s="85">
        <v>51389</v>
      </c>
      <c r="C10" s="94">
        <v>1</v>
      </c>
      <c r="D10" s="94">
        <v>0</v>
      </c>
      <c r="E10" s="94">
        <v>51</v>
      </c>
      <c r="F10" s="70">
        <f t="shared" si="0"/>
        <v>52</v>
      </c>
      <c r="H10" s="90"/>
      <c r="J10" s="91"/>
    </row>
    <row r="11" spans="1:10" ht="15.75" thickBot="1">
      <c r="A11" s="84" t="s">
        <v>79</v>
      </c>
      <c r="B11" s="85">
        <v>52840</v>
      </c>
      <c r="C11" s="94">
        <v>4</v>
      </c>
      <c r="D11" s="94">
        <v>0</v>
      </c>
      <c r="E11" s="94">
        <v>50</v>
      </c>
      <c r="F11" s="70">
        <f t="shared" si="0"/>
        <v>54</v>
      </c>
      <c r="H11" s="90"/>
      <c r="J11" s="91"/>
    </row>
    <row r="12" spans="1:10" ht="15.75" thickBot="1">
      <c r="A12" s="84" t="s">
        <v>80</v>
      </c>
      <c r="B12" s="85">
        <v>53691</v>
      </c>
      <c r="C12" s="94">
        <v>0</v>
      </c>
      <c r="D12" s="94">
        <v>0</v>
      </c>
      <c r="E12" s="94">
        <v>34</v>
      </c>
      <c r="F12" s="70">
        <f t="shared" si="0"/>
        <v>34</v>
      </c>
      <c r="H12" s="90"/>
      <c r="J12" s="91"/>
    </row>
    <row r="13" spans="1:6" ht="15.75" thickBot="1">
      <c r="A13" s="78" t="s">
        <v>81</v>
      </c>
      <c r="B13" s="86"/>
      <c r="C13" s="75">
        <f>SUM(C5:C12)</f>
        <v>61</v>
      </c>
      <c r="D13" s="75">
        <f>SUM(D5:D12)</f>
        <v>24</v>
      </c>
      <c r="E13" s="73">
        <f>SUM(E5:E12)</f>
        <v>1216</v>
      </c>
      <c r="F13" s="73">
        <f>SUM(F5:F12)</f>
        <v>1301</v>
      </c>
    </row>
    <row r="14" spans="1:6" ht="12.75" customHeight="1">
      <c r="A14" s="162" t="s">
        <v>82</v>
      </c>
      <c r="B14" s="162"/>
      <c r="C14" s="162"/>
      <c r="D14" s="162"/>
      <c r="E14" s="162"/>
      <c r="F14" s="162"/>
    </row>
    <row r="15" spans="1:6" ht="12.75" customHeight="1">
      <c r="A15" s="163"/>
      <c r="B15" s="163"/>
      <c r="C15" s="163"/>
      <c r="D15" s="163"/>
      <c r="E15" s="163"/>
      <c r="F15" s="163"/>
    </row>
    <row r="16" spans="1:6" ht="12.75" customHeight="1">
      <c r="A16" s="163"/>
      <c r="B16" s="163"/>
      <c r="C16" s="163"/>
      <c r="D16" s="163"/>
      <c r="E16" s="163"/>
      <c r="F16" s="163"/>
    </row>
    <row r="17" spans="1:6" ht="24" customHeight="1">
      <c r="A17" s="163"/>
      <c r="B17" s="163"/>
      <c r="C17" s="163"/>
      <c r="D17" s="163"/>
      <c r="E17" s="163"/>
      <c r="F17" s="163"/>
    </row>
  </sheetData>
  <sheetProtection formatCells="0" formatColumns="0" formatRows="0" insertColumns="0" insertRows="0" insertHyperlinks="0" deleteColumns="0" deleteRows="0" sort="0" autoFilter="0" pivotTables="0"/>
  <mergeCells count="2">
    <mergeCell ref="A1:F2"/>
    <mergeCell ref="A14:F1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Makfire Haskaj</cp:lastModifiedBy>
  <cp:lastPrinted>2020-08-19T11:57:30Z</cp:lastPrinted>
  <dcterms:created xsi:type="dcterms:W3CDTF">2013-03-22T11:33:30Z</dcterms:created>
  <dcterms:modified xsi:type="dcterms:W3CDTF">2020-08-20T12:20:53Z</dcterms:modified>
  <cp:category/>
  <cp:version/>
  <cp:contentType/>
  <cp:contentStatus/>
</cp:coreProperties>
</file>