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225" windowWidth="8535" windowHeight="1185" firstSheet="1" activeTab="5"/>
  </bookViews>
  <sheets>
    <sheet name="përfitues të pensionit" sheetId="1" r:id="rId1"/>
    <sheet name="përfitues të rinj dhe të ndjerë" sheetId="2" r:id="rId2"/>
    <sheet name="lëvizja e % për harmonizim" sheetId="3" r:id="rId3"/>
    <sheet name="min.maks." sheetId="4" r:id="rId4"/>
    <sheet name="pensione më të ulëta" sheetId="5" r:id="rId5"/>
    <sheet name="pensione maksimale" sheetId="6" r:id="rId6"/>
  </sheets>
  <definedNames/>
  <calcPr fullCalcOnLoad="1"/>
</workbook>
</file>

<file path=xl/sharedStrings.xml><?xml version="1.0" encoding="utf-8"?>
<sst xmlns="http://schemas.openxmlformats.org/spreadsheetml/2006/main" count="121" uniqueCount="87">
  <si>
    <t>Семејна пензија</t>
  </si>
  <si>
    <t>Инвалидска пензија</t>
  </si>
  <si>
    <t>Старосна Пензија</t>
  </si>
  <si>
    <t xml:space="preserve">   3-6</t>
  </si>
  <si>
    <t>Воена Пензија</t>
  </si>
  <si>
    <t>Мин.земјод.пензија</t>
  </si>
  <si>
    <t>ВК</t>
  </si>
  <si>
    <t xml:space="preserve">       -</t>
  </si>
  <si>
    <t>Përfitues sipas të drejtës së punës</t>
  </si>
  <si>
    <t>Përfitues sipas të drejtës ushtarake</t>
  </si>
  <si>
    <t>Përfitues sipas të drejtës bujqësore</t>
  </si>
  <si>
    <t>Gjithsej nr. i përfituesve</t>
  </si>
  <si>
    <t>Lloji i pensionit</t>
  </si>
  <si>
    <t>Nëntor 2020</t>
  </si>
  <si>
    <t>Tabela nr.1</t>
  </si>
  <si>
    <t xml:space="preserve">  Të dhëna për gjendjen e numrit të përfituesve të pensionit për muajin nëntor të vitit 2020</t>
  </si>
  <si>
    <t xml:space="preserve">       Gjendja e përfituesve të pensionit nga pensioni i paguar sipas llojit, sipas të drejtës së arritur dhe pensionit mesatar për muajin nëntor të vitit 2020</t>
  </si>
  <si>
    <t>Pensioni familjar</t>
  </si>
  <si>
    <t>Pensioni invalidor</t>
  </si>
  <si>
    <t>Pensioni i pleqërisë</t>
  </si>
  <si>
    <t>Gjithsej:</t>
  </si>
  <si>
    <t>Pensioni bujqësorë</t>
  </si>
  <si>
    <t>Pensioni ushtarak</t>
  </si>
  <si>
    <t>Pension mesatar</t>
  </si>
  <si>
    <t>Gjithsej mesatarja e pensionit të paguar për muajin nëntor të vitit 2020</t>
  </si>
  <si>
    <t>Grafikoni 1.</t>
  </si>
  <si>
    <t>Struktura e pensionistëve sipas shumës së pensionit për muajin nëntor  të vitit 2020</t>
  </si>
  <si>
    <t>Tabela nr.2</t>
  </si>
  <si>
    <t xml:space="preserve">Përfitues të rinj dhe të ndjerë sipas llojit të pensioneve </t>
  </si>
  <si>
    <t xml:space="preserve">Pensionist të rinj </t>
  </si>
  <si>
    <t xml:space="preserve">Pensionist të ndjerë </t>
  </si>
  <si>
    <t xml:space="preserve">Dallimi </t>
  </si>
  <si>
    <t>pensionet e reja min.</t>
  </si>
  <si>
    <t>Burra</t>
  </si>
  <si>
    <t>Gra</t>
  </si>
  <si>
    <t>Gjithsej</t>
  </si>
  <si>
    <t>Gjendja e përfituesve të rinj dhe të ndjerë dhe pensionet e reja minimale  për muajin nëntor të vitit 2020</t>
  </si>
  <si>
    <t xml:space="preserve">                Përfitues të rinj dhe të ndjerë të pensionit, dallimi dhe pensionet e reja minimale për muajin nëntor të vitit 2020</t>
  </si>
  <si>
    <t xml:space="preserve">Pensione familjare </t>
  </si>
  <si>
    <t>Pensione invalidore</t>
  </si>
  <si>
    <t>Pensione të pleqërisë</t>
  </si>
  <si>
    <t xml:space="preserve">                   Graf. 2. Pensionistë të rinj dhe të ndjerë sipas llojit të pensionit për muajin nëntor të vitit 2020</t>
  </si>
  <si>
    <t>Tabela nr.3</t>
  </si>
  <si>
    <t xml:space="preserve">    Lëvizja e përqindjes për harmonizimin e pensioneve sipas viteve </t>
  </si>
  <si>
    <t>Harmonizimi vjetor</t>
  </si>
  <si>
    <t>nga 1 janari</t>
  </si>
  <si>
    <t>nga 1 korriku</t>
  </si>
  <si>
    <t xml:space="preserve">Për përfituesit të cilët të drejtën e tyre e kanë realizuar në shkurt të vitit 2014 rritje të pensioneve për 600 denarë në shumë fikse </t>
  </si>
  <si>
    <t xml:space="preserve">Për përfituesit të cilët të drejtën e tyre e kanë realizuar në shtator të vitit 2015 rritje të pensioneve për 621 denarë në shumë fikse </t>
  </si>
  <si>
    <t xml:space="preserve">Për përfituesit të cilët të drejtën e tyre e kanë realizuar në nëntor të vitit 2016 rritje të pensioneve për 654 denarë në shumë fikse                      </t>
  </si>
  <si>
    <t>Për të gjithë pensionistët të cilët të drejtën e kanë realizuar përfundimisht në dhjetor të vitit 2019 duhet të harmonizohen vetëm me 722 denarë.</t>
  </si>
  <si>
    <t xml:space="preserve">Shumat </t>
  </si>
  <si>
    <t>P.familjar</t>
  </si>
  <si>
    <t>P.invalidor</t>
  </si>
  <si>
    <t>P.pleqërie</t>
  </si>
  <si>
    <t>Struktura</t>
  </si>
  <si>
    <t>Tabela nr. 4</t>
  </si>
  <si>
    <t>Gjandja e përfituesve të pensionit sipas grupit të shumave për muajin nëntor të vitit 2020</t>
  </si>
  <si>
    <t>Deri në pension min. ( 9.751,00)</t>
  </si>
  <si>
    <t>Minimale (Prej 9.751,00-11.934,00)</t>
  </si>
  <si>
    <t>Mbi min. (11.934,00- 39.592,00)</t>
  </si>
  <si>
    <t>Maks. (39,592,00-53,691,00)</t>
  </si>
  <si>
    <t xml:space="preserve">Gjithsej </t>
  </si>
  <si>
    <t xml:space="preserve">                  Grafikoni 3.  Struktura e pensioistëve sipas shumës së pensionit për muajin nëntor të vitit 2020</t>
  </si>
  <si>
    <t>Tabela nr. 5</t>
  </si>
  <si>
    <t>Numri i përfituesve  të pensioneve më të ulëta sipas grupeve të shumave për muajin nëntor  të vitit 2020</t>
  </si>
  <si>
    <t>Numri</t>
  </si>
  <si>
    <t>Shuma</t>
  </si>
  <si>
    <t>Grupi  I</t>
  </si>
  <si>
    <t>Grupi II</t>
  </si>
  <si>
    <t>Grupi III</t>
  </si>
  <si>
    <t xml:space="preserve">E drejta e realizuar prej </t>
  </si>
  <si>
    <t xml:space="preserve">                               01.01.1997 </t>
  </si>
  <si>
    <t xml:space="preserve">E drejta e realizuar deri  </t>
  </si>
  <si>
    <t>Tabela nr. 6</t>
  </si>
  <si>
    <t>Numri i përfituesve të shumës më të lartë të pensionit sipas llojit për muajin nëntor të vitit 2020</t>
  </si>
  <si>
    <t xml:space="preserve">E drejta e realizuar               </t>
  </si>
  <si>
    <t>Denarë</t>
  </si>
  <si>
    <t>E drejta e realizuar deri 31.12.1996</t>
  </si>
  <si>
    <t>E drejta e realizuar prej 01.01.1997</t>
  </si>
  <si>
    <t>E drejta e realizuar prej 01.01.2002</t>
  </si>
  <si>
    <t>E drejta e realizuar prej 01.01.2016</t>
  </si>
  <si>
    <t>E drejta e realizuar prej 01.01.2017</t>
  </si>
  <si>
    <t>E drejta e realizuar prej 01.01.2018</t>
  </si>
  <si>
    <t>E drejta e realizuar prej 01.01.2019</t>
  </si>
  <si>
    <t>E drejta e realizuar prej 01.01.2020</t>
  </si>
  <si>
    <t>GJ I TH S E J</t>
  </si>
</sst>
</file>

<file path=xl/styles.xml><?xml version="1.0" encoding="utf-8"?>
<styleSheet xmlns="http://schemas.openxmlformats.org/spreadsheetml/2006/main">
  <numFmts count="34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* #,##0_);_(* \(#,##0\);_(* &quot;-&quot;??_);_(@_)"/>
    <numFmt numFmtId="173" formatCode="_(* #,##0.000_);_(* \(#,##0.000\);_(* &quot;-&quot;??_);_(@_)"/>
    <numFmt numFmtId="174" formatCode="_(* #,##0.0_);_(* \(#,##0.0\);_(* &quot;-&quot;??_);_(@_)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%"/>
    <numFmt numFmtId="181" formatCode="_-* #,##0.0\ _д_е_н_._-;\-* #,##0.0\ _д_е_н_._-;_-* &quot;-&quot;??\ _д_е_н_._-;_-@_-"/>
    <numFmt numFmtId="182" formatCode="#,##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000"/>
    <numFmt numFmtId="188" formatCode="0.0"/>
    <numFmt numFmtId="189" formatCode="dd/mm/yy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StobiSerif Regular"/>
      <family val="3"/>
    </font>
    <font>
      <sz val="8"/>
      <name val="Arial"/>
      <family val="2"/>
    </font>
    <font>
      <b/>
      <sz val="9"/>
      <name val="StobiSerif Regular"/>
      <family val="3"/>
    </font>
    <font>
      <sz val="10"/>
      <name val="StobiSerif Regular"/>
      <family val="3"/>
    </font>
    <font>
      <sz val="11"/>
      <name val="Arial"/>
      <family val="2"/>
    </font>
    <font>
      <b/>
      <sz val="10"/>
      <name val="Arial"/>
      <family val="2"/>
    </font>
    <font>
      <b/>
      <sz val="11"/>
      <name val="StobiSerif Regular"/>
      <family val="3"/>
    </font>
    <font>
      <b/>
      <sz val="8"/>
      <name val="Arial"/>
      <family val="2"/>
    </font>
    <font>
      <b/>
      <sz val="10"/>
      <name val="StobiSans Regular"/>
      <family val="3"/>
    </font>
    <font>
      <sz val="9"/>
      <name val="Arial"/>
      <family val="2"/>
    </font>
    <font>
      <sz val="8.5"/>
      <color indexed="8"/>
      <name val="StobiSerif Regular"/>
      <family val="0"/>
    </font>
    <font>
      <sz val="7.5"/>
      <color indexed="8"/>
      <name val="StobiSerif Regular"/>
      <family val="0"/>
    </font>
    <font>
      <sz val="8"/>
      <color indexed="8"/>
      <name val="StobiSerif Regular"/>
      <family val="0"/>
    </font>
    <font>
      <b/>
      <sz val="8"/>
      <color indexed="8"/>
      <name val="StobiSerif Regular"/>
      <family val="0"/>
    </font>
    <font>
      <b/>
      <sz val="2.1"/>
      <color indexed="8"/>
      <name val="StobiSerif Regula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8"/>
      <name val="StobiSerif Regular"/>
      <family val="0"/>
    </font>
    <font>
      <sz val="11"/>
      <name val="StobiSerif Regula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58" applyFont="1" applyFill="1" applyBorder="1">
      <alignment/>
      <protection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1" xfId="0" applyFont="1" applyBorder="1" applyAlignment="1">
      <alignment/>
    </xf>
    <xf numFmtId="2" fontId="6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3" fillId="0" borderId="0" xfId="42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0" fillId="0" borderId="0" xfId="58" applyFont="1">
      <alignment/>
      <protection/>
    </xf>
    <xf numFmtId="2" fontId="0" fillId="0" borderId="0" xfId="58" applyNumberFormat="1" applyFont="1" applyFill="1" applyBorder="1">
      <alignment/>
      <protection/>
    </xf>
    <xf numFmtId="10" fontId="0" fillId="0" borderId="0" xfId="58" applyNumberFormat="1" applyFont="1" applyFill="1" applyBorder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5" fillId="34" borderId="13" xfId="58" applyFont="1" applyFill="1" applyBorder="1" applyAlignment="1">
      <alignment horizontal="center" vertical="center" wrapText="1"/>
      <protection/>
    </xf>
    <xf numFmtId="164" fontId="6" fillId="0" borderId="14" xfId="44" applyFont="1" applyBorder="1" applyAlignment="1">
      <alignment/>
    </xf>
    <xf numFmtId="164" fontId="6" fillId="33" borderId="14" xfId="44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3" fillId="33" borderId="15" xfId="0" applyFont="1" applyFill="1" applyBorder="1" applyAlignment="1">
      <alignment/>
    </xf>
    <xf numFmtId="16" fontId="3" fillId="33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34" borderId="15" xfId="0" applyFont="1" applyFill="1" applyBorder="1" applyAlignment="1">
      <alignment/>
    </xf>
    <xf numFmtId="172" fontId="0" fillId="0" borderId="0" xfId="58" applyNumberFormat="1" applyFont="1">
      <alignment/>
      <protection/>
    </xf>
    <xf numFmtId="3" fontId="6" fillId="0" borderId="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3" fontId="3" fillId="34" borderId="16" xfId="0" applyNumberFormat="1" applyFont="1" applyFill="1" applyBorder="1" applyAlignment="1">
      <alignment/>
    </xf>
    <xf numFmtId="172" fontId="6" fillId="0" borderId="14" xfId="42" applyNumberFormat="1" applyFont="1" applyBorder="1" applyAlignment="1">
      <alignment/>
    </xf>
    <xf numFmtId="172" fontId="6" fillId="33" borderId="14" xfId="42" applyNumberFormat="1" applyFont="1" applyFill="1" applyBorder="1" applyAlignment="1">
      <alignment/>
    </xf>
    <xf numFmtId="172" fontId="3" fillId="34" borderId="17" xfId="42" applyNumberFormat="1" applyFont="1" applyFill="1" applyBorder="1" applyAlignment="1">
      <alignment/>
    </xf>
    <xf numFmtId="3" fontId="6" fillId="0" borderId="11" xfId="0" applyNumberFormat="1" applyFont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3" fillId="0" borderId="18" xfId="0" applyFont="1" applyBorder="1" applyAlignment="1">
      <alignment/>
    </xf>
    <xf numFmtId="0" fontId="3" fillId="33" borderId="18" xfId="0" applyFont="1" applyFill="1" applyBorder="1" applyAlignment="1">
      <alignment/>
    </xf>
    <xf numFmtId="172" fontId="0" fillId="0" borderId="0" xfId="0" applyNumberFormat="1" applyFont="1" applyAlignment="1">
      <alignment/>
    </xf>
    <xf numFmtId="164" fontId="3" fillId="34" borderId="17" xfId="44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6" fillId="36" borderId="11" xfId="0" applyFont="1" applyFill="1" applyBorder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1" xfId="42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3" fontId="6" fillId="0" borderId="20" xfId="0" applyNumberFormat="1" applyFont="1" applyBorder="1" applyAlignment="1">
      <alignment horizontal="center" vertical="center"/>
    </xf>
    <xf numFmtId="10" fontId="6" fillId="0" borderId="2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9" fontId="3" fillId="37" borderId="20" xfId="0" applyNumberFormat="1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37" borderId="21" xfId="0" applyFont="1" applyFill="1" applyBorder="1" applyAlignment="1">
      <alignment vertical="center"/>
    </xf>
    <xf numFmtId="0" fontId="6" fillId="38" borderId="21" xfId="0" applyFont="1" applyFill="1" applyBorder="1" applyAlignment="1">
      <alignment vertical="center"/>
    </xf>
    <xf numFmtId="0" fontId="6" fillId="38" borderId="22" xfId="0" applyFont="1" applyFill="1" applyBorder="1" applyAlignment="1">
      <alignment vertical="center"/>
    </xf>
    <xf numFmtId="0" fontId="3" fillId="38" borderId="23" xfId="0" applyFont="1" applyFill="1" applyBorder="1" applyAlignment="1">
      <alignment vertical="center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9" fontId="6" fillId="0" borderId="0" xfId="0" applyNumberFormat="1" applyFont="1" applyAlignment="1">
      <alignment/>
    </xf>
    <xf numFmtId="0" fontId="6" fillId="0" borderId="21" xfId="0" applyFont="1" applyBorder="1" applyAlignment="1">
      <alignment vertical="center"/>
    </xf>
    <xf numFmtId="4" fontId="6" fillId="0" borderId="20" xfId="0" applyNumberFormat="1" applyFont="1" applyBorder="1" applyAlignment="1">
      <alignment horizontal="right" vertical="center"/>
    </xf>
    <xf numFmtId="0" fontId="3" fillId="37" borderId="20" xfId="0" applyFont="1" applyFill="1" applyBorder="1" applyAlignment="1">
      <alignment vertical="center"/>
    </xf>
    <xf numFmtId="3" fontId="3" fillId="33" borderId="16" xfId="0" applyNumberFormat="1" applyFont="1" applyFill="1" applyBorder="1" applyAlignment="1">
      <alignment/>
    </xf>
    <xf numFmtId="3" fontId="3" fillId="33" borderId="16" xfId="0" applyNumberFormat="1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5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9" borderId="11" xfId="0" applyFont="1" applyFill="1" applyBorder="1" applyAlignment="1">
      <alignment horizontal="center"/>
    </xf>
    <xf numFmtId="10" fontId="11" fillId="0" borderId="11" xfId="0" applyNumberFormat="1" applyFont="1" applyBorder="1" applyAlignment="1">
      <alignment/>
    </xf>
    <xf numFmtId="0" fontId="0" fillId="39" borderId="0" xfId="0" applyFont="1" applyFill="1" applyAlignment="1">
      <alignment/>
    </xf>
    <xf numFmtId="10" fontId="11" fillId="0" borderId="11" xfId="0" applyNumberFormat="1" applyFont="1" applyBorder="1" applyAlignment="1">
      <alignment horizontal="right"/>
    </xf>
    <xf numFmtId="10" fontId="11" fillId="0" borderId="11" xfId="0" applyNumberFormat="1" applyFont="1" applyFill="1" applyBorder="1" applyAlignment="1">
      <alignment horizontal="right"/>
    </xf>
    <xf numFmtId="0" fontId="3" fillId="39" borderId="11" xfId="0" applyFont="1" applyFill="1" applyBorder="1" applyAlignment="1">
      <alignment horizontal="center" vertical="center" wrapText="1"/>
    </xf>
    <xf numFmtId="0" fontId="3" fillId="39" borderId="24" xfId="0" applyFont="1" applyFill="1" applyBorder="1" applyAlignment="1">
      <alignment horizontal="center"/>
    </xf>
    <xf numFmtId="10" fontId="11" fillId="0" borderId="24" xfId="0" applyNumberFormat="1" applyFont="1" applyBorder="1" applyAlignment="1">
      <alignment/>
    </xf>
    <xf numFmtId="0" fontId="3" fillId="33" borderId="25" xfId="0" applyFont="1" applyFill="1" applyBorder="1" applyAlignment="1">
      <alignment horizontal="center" wrapText="1"/>
    </xf>
    <xf numFmtId="189" fontId="6" fillId="33" borderId="26" xfId="0" applyNumberFormat="1" applyFont="1" applyFill="1" applyBorder="1" applyAlignment="1">
      <alignment horizontal="center"/>
    </xf>
    <xf numFmtId="189" fontId="6" fillId="33" borderId="27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justify" vertical="center"/>
    </xf>
    <xf numFmtId="3" fontId="6" fillId="0" borderId="11" xfId="0" applyNumberFormat="1" applyFont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" fontId="3" fillId="34" borderId="16" xfId="58" applyNumberFormat="1" applyFont="1" applyFill="1" applyBorder="1" applyAlignment="1">
      <alignment horizontal="center"/>
      <protection/>
    </xf>
    <xf numFmtId="3" fontId="3" fillId="34" borderId="16" xfId="58" applyNumberFormat="1" applyFont="1" applyFill="1" applyBorder="1" applyAlignment="1">
      <alignment/>
      <protection/>
    </xf>
    <xf numFmtId="4" fontId="3" fillId="34" borderId="28" xfId="0" applyNumberFormat="1" applyFont="1" applyFill="1" applyBorder="1" applyAlignment="1">
      <alignment horizontal="center"/>
    </xf>
    <xf numFmtId="4" fontId="3" fillId="34" borderId="29" xfId="0" applyNumberFormat="1" applyFont="1" applyFill="1" applyBorder="1" applyAlignment="1">
      <alignment horizontal="center"/>
    </xf>
    <xf numFmtId="4" fontId="3" fillId="34" borderId="30" xfId="0" applyNumberFormat="1" applyFont="1" applyFill="1" applyBorder="1" applyAlignment="1">
      <alignment horizontal="center"/>
    </xf>
    <xf numFmtId="4" fontId="6" fillId="33" borderId="31" xfId="0" applyNumberFormat="1" applyFont="1" applyFill="1" applyBorder="1" applyAlignment="1">
      <alignment horizontal="center"/>
    </xf>
    <xf numFmtId="4" fontId="6" fillId="33" borderId="19" xfId="0" applyNumberFormat="1" applyFont="1" applyFill="1" applyBorder="1" applyAlignment="1">
      <alignment horizontal="center"/>
    </xf>
    <xf numFmtId="4" fontId="6" fillId="33" borderId="32" xfId="0" applyNumberFormat="1" applyFont="1" applyFill="1" applyBorder="1" applyAlignment="1">
      <alignment horizontal="center"/>
    </xf>
    <xf numFmtId="3" fontId="3" fillId="34" borderId="33" xfId="0" applyNumberFormat="1" applyFont="1" applyFill="1" applyBorder="1" applyAlignment="1">
      <alignment horizontal="center"/>
    </xf>
    <xf numFmtId="3" fontId="3" fillId="34" borderId="34" xfId="0" applyNumberFormat="1" applyFont="1" applyFill="1" applyBorder="1" applyAlignment="1">
      <alignment horizontal="center"/>
    </xf>
    <xf numFmtId="3" fontId="3" fillId="34" borderId="35" xfId="0" applyNumberFormat="1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center"/>
    </xf>
    <xf numFmtId="4" fontId="6" fillId="0" borderId="19" xfId="0" applyNumberFormat="1" applyFont="1" applyFill="1" applyBorder="1" applyAlignment="1">
      <alignment horizontal="center"/>
    </xf>
    <xf numFmtId="4" fontId="6" fillId="0" borderId="32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12" fillId="0" borderId="4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Fill="1" applyBorder="1" applyAlignment="1">
      <alignment horizontal="center"/>
      <protection/>
    </xf>
    <xf numFmtId="0" fontId="6" fillId="0" borderId="49" xfId="0" applyFont="1" applyBorder="1" applyAlignment="1">
      <alignment vertical="center" wrapText="1"/>
    </xf>
    <xf numFmtId="0" fontId="6" fillId="0" borderId="50" xfId="0" applyFont="1" applyBorder="1" applyAlignment="1">
      <alignment vertical="center" wrapText="1"/>
    </xf>
    <xf numFmtId="0" fontId="3" fillId="33" borderId="0" xfId="58" applyFont="1" applyFill="1" applyBorder="1" applyAlignment="1">
      <alignment horizontal="center" vertical="center" wrapText="1"/>
      <protection/>
    </xf>
    <xf numFmtId="0" fontId="3" fillId="36" borderId="51" xfId="0" applyFont="1" applyFill="1" applyBorder="1" applyAlignment="1">
      <alignment horizontal="center" vertical="center" wrapText="1"/>
    </xf>
    <xf numFmtId="0" fontId="3" fillId="36" borderId="52" xfId="0" applyFont="1" applyFill="1" applyBorder="1" applyAlignment="1">
      <alignment horizontal="center" vertical="center" wrapText="1"/>
    </xf>
    <xf numFmtId="0" fontId="3" fillId="36" borderId="53" xfId="0" applyFont="1" applyFill="1" applyBorder="1" applyAlignment="1">
      <alignment horizontal="center" vertical="center" wrapText="1"/>
    </xf>
    <xf numFmtId="0" fontId="3" fillId="36" borderId="54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" fontId="3" fillId="34" borderId="4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47" xfId="0" applyFont="1" applyFill="1" applyBorder="1" applyAlignment="1">
      <alignment horizontal="center"/>
    </xf>
    <xf numFmtId="16" fontId="3" fillId="33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" fillId="33" borderId="36" xfId="58" applyFont="1" applyFill="1" applyBorder="1" applyAlignment="1">
      <alignment horizontal="center" vertical="center" wrapText="1"/>
      <protection/>
    </xf>
    <xf numFmtId="0" fontId="3" fillId="33" borderId="37" xfId="58" applyFont="1" applyFill="1" applyBorder="1" applyAlignment="1">
      <alignment horizontal="center" vertical="center" wrapText="1"/>
      <protection/>
    </xf>
    <xf numFmtId="0" fontId="3" fillId="33" borderId="38" xfId="58" applyFont="1" applyFill="1" applyBorder="1" applyAlignment="1">
      <alignment horizontal="center" vertical="center" wrapText="1"/>
      <protection/>
    </xf>
    <xf numFmtId="0" fontId="3" fillId="33" borderId="39" xfId="58" applyFont="1" applyFill="1" applyBorder="1" applyAlignment="1">
      <alignment horizontal="center" vertical="center" wrapText="1"/>
      <protection/>
    </xf>
    <xf numFmtId="0" fontId="3" fillId="33" borderId="40" xfId="58" applyFont="1" applyFill="1" applyBorder="1" applyAlignment="1">
      <alignment horizontal="center" vertical="center" wrapText="1"/>
      <protection/>
    </xf>
    <xf numFmtId="0" fontId="3" fillId="33" borderId="41" xfId="58" applyFont="1" applyFill="1" applyBorder="1" applyAlignment="1">
      <alignment horizontal="center" vertical="center" wrapText="1"/>
      <protection/>
    </xf>
    <xf numFmtId="0" fontId="9" fillId="34" borderId="48" xfId="58" applyFont="1" applyFill="1" applyBorder="1">
      <alignment/>
      <protection/>
    </xf>
    <xf numFmtId="0" fontId="37" fillId="0" borderId="20" xfId="0" applyFont="1" applyBorder="1" applyAlignment="1">
      <alignment horizontal="center" vertical="center"/>
    </xf>
    <xf numFmtId="14" fontId="6" fillId="0" borderId="49" xfId="0" applyNumberFormat="1" applyFont="1" applyBorder="1" applyAlignment="1">
      <alignment vertical="center" wrapText="1"/>
    </xf>
    <xf numFmtId="0" fontId="37" fillId="37" borderId="22" xfId="0" applyFont="1" applyFill="1" applyBorder="1" applyAlignment="1">
      <alignment vertical="center" wrapText="1"/>
    </xf>
    <xf numFmtId="0" fontId="37" fillId="37" borderId="23" xfId="0" applyFont="1" applyFill="1" applyBorder="1" applyAlignment="1">
      <alignment vertical="center" wrapText="1"/>
    </xf>
    <xf numFmtId="0" fontId="37" fillId="37" borderId="2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për muajin nëntor të vitit 2020</a:t>
            </a:r>
          </a:p>
        </c:rich>
      </c:tx>
      <c:layout>
        <c:manualLayout>
          <c:xMode val="factor"/>
          <c:yMode val="factor"/>
          <c:x val="0.02325"/>
          <c:y val="0.025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025"/>
          <c:y val="0.481"/>
          <c:w val="0.291"/>
          <c:h val="0.28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7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familjar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22,75%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invalidor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9,94%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pleqërie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66,95%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ushtarak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0,34%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Pension min.bujqësor</a:t>
                    </a: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
0,03%</a:t>
                    </a:r>
                  </a:p>
                </c:rich>
              </c:tx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'përfitues të pensionit'!$C$27:$C$31</c:f>
              <c:strCache/>
            </c:strRef>
          </c:cat>
          <c:val>
            <c:numRef>
              <c:f>'përfitues të pensionit'!$E$27:$E$31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PËRFITUES TË RI DHE TË NDJERË GJATË MUAJIT NËNTOR TË VITIT 2020</a:t>
            </a:r>
          </a:p>
        </c:rich>
      </c:tx>
      <c:layout>
        <c:manualLayout>
          <c:xMode val="factor"/>
          <c:yMode val="factor"/>
          <c:x val="0.074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21475"/>
          <c:w val="0.92275"/>
          <c:h val="0.6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'përfitues të rinj dhe të ndjerë'!$B$5:$D$5</c:f>
              <c:strCache>
                <c:ptCount val="1"/>
                <c:pt idx="0">
                  <c:v>Pensionist të rinj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ndjerë'!$A$8:$A$10</c:f>
              <c:strCache/>
            </c:strRef>
          </c:cat>
          <c:val>
            <c:numRef>
              <c:f>'përfitues të rinj dhe të ndjerë'!$D$8:$D$10</c:f>
              <c:numCache/>
            </c:numRef>
          </c:val>
        </c:ser>
        <c:ser>
          <c:idx val="1"/>
          <c:order val="1"/>
          <c:tx>
            <c:strRef>
              <c:f>'përfitues të rinj dhe të ndjerë'!$E$5:$G$5</c:f>
              <c:strCache>
                <c:ptCount val="1"/>
                <c:pt idx="0">
                  <c:v>Pensionist të ndjerë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'përfitues të rinj dhe të ndjerë'!$A$8:$A$10</c:f>
              <c:strCache/>
            </c:strRef>
          </c:cat>
          <c:val>
            <c:numRef>
              <c:f>'përfitues të rinj dhe të ndjerë'!$G$8:$G$10</c:f>
              <c:numCache/>
            </c:numRef>
          </c:val>
        </c:ser>
        <c:axId val="31245290"/>
        <c:axId val="12772155"/>
      </c:barChart>
      <c:catAx>
        <c:axId val="31245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2772155"/>
        <c:crosses val="autoZero"/>
        <c:auto val="1"/>
        <c:lblOffset val="100"/>
        <c:tickLblSkip val="1"/>
        <c:noMultiLvlLbl val="0"/>
      </c:catAx>
      <c:valAx>
        <c:axId val="127721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5290"/>
        <c:crossesAt val="1"/>
        <c:crossBetween val="between"/>
        <c:dispUnits/>
      </c:valAx>
      <c:spPr>
        <a:solidFill>
          <a:srgbClr val="99CC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375"/>
          <c:y val="0.84625"/>
          <c:w val="0.4935"/>
          <c:h val="0.1125"/>
        </c:manualLayout>
      </c:layout>
      <c:overlay val="0"/>
      <c:spPr>
        <a:solidFill>
          <a:srgbClr val="99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Struktura e pensionistëve sipas shumës së pensionit për muajin nëntor të vitit 2020</a:t>
            </a:r>
          </a:p>
        </c:rich>
      </c:tx>
      <c:layout>
        <c:manualLayout>
          <c:xMode val="factor"/>
          <c:yMode val="factor"/>
          <c:x val="0.10425"/>
          <c:y val="-0.02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55"/>
          <c:y val="0.4685"/>
          <c:w val="0.2865"/>
          <c:h val="0.24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'min.maks.'!$A$7:$A$10</c:f>
              <c:strCache/>
            </c:strRef>
          </c:cat>
          <c:val>
            <c:numRef>
              <c:f>'min.maks.'!$F$7:$F$10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99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23</xdr:row>
      <xdr:rowOff>180975</xdr:rowOff>
    </xdr:from>
    <xdr:to>
      <xdr:col>5</xdr:col>
      <xdr:colOff>257175</xdr:colOff>
      <xdr:row>34</xdr:row>
      <xdr:rowOff>19050</xdr:rowOff>
    </xdr:to>
    <xdr:graphicFrame>
      <xdr:nvGraphicFramePr>
        <xdr:cNvPr id="1" name="Chart 3"/>
        <xdr:cNvGraphicFramePr/>
      </xdr:nvGraphicFramePr>
      <xdr:xfrm>
        <a:off x="904875" y="5895975"/>
        <a:ext cx="50101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933450</xdr:colOff>
      <xdr:row>12</xdr:row>
      <xdr:rowOff>38100</xdr:rowOff>
    </xdr:from>
    <xdr:to>
      <xdr:col>8</xdr:col>
      <xdr:colOff>314325</xdr:colOff>
      <xdr:row>22</xdr:row>
      <xdr:rowOff>85725</xdr:rowOff>
    </xdr:to>
    <xdr:graphicFrame>
      <xdr:nvGraphicFramePr>
        <xdr:cNvPr id="1" name="Chart 5"/>
        <xdr:cNvGraphicFramePr/>
      </xdr:nvGraphicFramePr>
      <xdr:xfrm>
        <a:off x="933450" y="2714625"/>
        <a:ext cx="5857875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14</xdr:row>
      <xdr:rowOff>28575</xdr:rowOff>
    </xdr:from>
    <xdr:to>
      <xdr:col>5</xdr:col>
      <xdr:colOff>628650</xdr:colOff>
      <xdr:row>28</xdr:row>
      <xdr:rowOff>95250</xdr:rowOff>
    </xdr:to>
    <xdr:graphicFrame>
      <xdr:nvGraphicFramePr>
        <xdr:cNvPr id="1" name="Chart 3"/>
        <xdr:cNvGraphicFramePr/>
      </xdr:nvGraphicFramePr>
      <xdr:xfrm>
        <a:off x="571500" y="3362325"/>
        <a:ext cx="58483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3">
      <selection activeCell="H31" sqref="H31"/>
    </sheetView>
  </sheetViews>
  <sheetFormatPr defaultColWidth="9.140625" defaultRowHeight="12.75"/>
  <cols>
    <col min="1" max="1" width="21.00390625" style="12" customWidth="1"/>
    <col min="2" max="2" width="15.57421875" style="12" customWidth="1"/>
    <col min="3" max="3" width="16.28125" style="12" customWidth="1"/>
    <col min="4" max="4" width="15.00390625" style="12" customWidth="1"/>
    <col min="5" max="5" width="17.00390625" style="12" customWidth="1"/>
    <col min="6" max="6" width="16.57421875" style="12" customWidth="1"/>
    <col min="7" max="7" width="9.140625" style="12" customWidth="1"/>
    <col min="8" max="8" width="12.28125" style="12" customWidth="1"/>
    <col min="9" max="9" width="12.00390625" style="12" customWidth="1"/>
    <col min="10" max="10" width="12.421875" style="12" customWidth="1"/>
    <col min="11" max="11" width="16.28125" style="12" customWidth="1"/>
    <col min="12" max="12" width="15.421875" style="12" bestFit="1" customWidth="1"/>
    <col min="13" max="16384" width="9.140625" style="12" customWidth="1"/>
  </cols>
  <sheetData>
    <row r="1" ht="15">
      <c r="A1" s="40" t="s">
        <v>14</v>
      </c>
    </row>
    <row r="2" spans="1:5" ht="15.75" customHeight="1">
      <c r="A2" s="128" t="s">
        <v>15</v>
      </c>
      <c r="B2" s="129"/>
      <c r="C2" s="129"/>
      <c r="D2" s="129"/>
      <c r="E2" s="130"/>
    </row>
    <row r="3" spans="1:5" ht="26.25" customHeight="1">
      <c r="A3" s="131"/>
      <c r="B3" s="132"/>
      <c r="C3" s="132"/>
      <c r="D3" s="132"/>
      <c r="E3" s="133"/>
    </row>
    <row r="4" spans="1:5" ht="19.5" customHeight="1">
      <c r="A4" s="163"/>
      <c r="B4" s="163"/>
      <c r="C4" s="163"/>
      <c r="D4" s="163"/>
      <c r="E4" s="13"/>
    </row>
    <row r="5" spans="1:7" ht="38.25" customHeight="1" thickBot="1">
      <c r="A5" s="136" t="s">
        <v>16</v>
      </c>
      <c r="B5" s="136"/>
      <c r="C5" s="136"/>
      <c r="D5" s="136"/>
      <c r="E5" s="136"/>
      <c r="G5" s="46"/>
    </row>
    <row r="6" spans="1:7" ht="23.25" customHeight="1">
      <c r="A6" s="164" t="s">
        <v>13</v>
      </c>
      <c r="B6" s="137" t="s">
        <v>8</v>
      </c>
      <c r="C6" s="137" t="s">
        <v>9</v>
      </c>
      <c r="D6" s="137" t="s">
        <v>10</v>
      </c>
      <c r="E6" s="134" t="s">
        <v>11</v>
      </c>
      <c r="F6" s="140"/>
      <c r="G6" s="141"/>
    </row>
    <row r="7" spans="1:5" ht="47.25" customHeight="1">
      <c r="A7" s="3" t="s">
        <v>12</v>
      </c>
      <c r="B7" s="138"/>
      <c r="C7" s="138"/>
      <c r="D7" s="138"/>
      <c r="E7" s="135"/>
    </row>
    <row r="8" spans="1:12" ht="15.75" customHeight="1">
      <c r="A8" s="40" t="s">
        <v>17</v>
      </c>
      <c r="B8" s="44">
        <v>73829</v>
      </c>
      <c r="C8" s="44">
        <v>649</v>
      </c>
      <c r="D8" s="32">
        <v>71</v>
      </c>
      <c r="E8" s="48">
        <f>SUM(B8:D8)</f>
        <v>74549</v>
      </c>
      <c r="H8" s="58"/>
      <c r="I8" s="58"/>
      <c r="J8" s="58"/>
      <c r="K8" s="58"/>
      <c r="L8" s="60"/>
    </row>
    <row r="9" spans="1:11" ht="16.5" customHeight="1">
      <c r="A9" s="3" t="s">
        <v>18</v>
      </c>
      <c r="B9" s="14">
        <v>32270</v>
      </c>
      <c r="C9" s="14">
        <v>150</v>
      </c>
      <c r="D9" s="14">
        <v>0</v>
      </c>
      <c r="E9" s="49">
        <f>SUM(B9:D9)</f>
        <v>32420</v>
      </c>
      <c r="F9" s="58"/>
      <c r="G9" s="58"/>
      <c r="H9" s="58"/>
      <c r="I9" s="58"/>
      <c r="J9" s="58"/>
      <c r="K9" s="58"/>
    </row>
    <row r="10" spans="1:12" ht="15.75" customHeight="1">
      <c r="A10" s="40" t="s">
        <v>19</v>
      </c>
      <c r="B10" s="39">
        <v>217312</v>
      </c>
      <c r="C10" s="39">
        <v>293</v>
      </c>
      <c r="D10" s="32">
        <v>18</v>
      </c>
      <c r="E10" s="48">
        <f>SUM(B10:D10)</f>
        <v>217623</v>
      </c>
      <c r="F10" s="58"/>
      <c r="G10" s="58"/>
      <c r="H10" s="58"/>
      <c r="I10" s="58"/>
      <c r="J10" s="58"/>
      <c r="K10" s="58"/>
      <c r="L10" s="60"/>
    </row>
    <row r="11" spans="1:12" ht="20.25" customHeight="1" thickBot="1">
      <c r="A11" s="41" t="s">
        <v>20</v>
      </c>
      <c r="B11" s="47">
        <f>SUM(B8:B10)</f>
        <v>323411</v>
      </c>
      <c r="C11" s="47">
        <f>SUM(C8:C10)</f>
        <v>1092</v>
      </c>
      <c r="D11" s="47">
        <f>SUM(D8:D10)</f>
        <v>89</v>
      </c>
      <c r="E11" s="50">
        <f>SUM(B11:D11)</f>
        <v>324592</v>
      </c>
      <c r="H11" s="64"/>
      <c r="I11" s="58"/>
      <c r="J11" s="58"/>
      <c r="L11" s="60"/>
    </row>
    <row r="12" spans="1:10" ht="15.75" thickBot="1">
      <c r="A12" s="4"/>
      <c r="B12" s="43"/>
      <c r="C12" s="43"/>
      <c r="D12" s="43"/>
      <c r="E12" s="15"/>
      <c r="F12" s="45"/>
      <c r="G12" s="58"/>
      <c r="I12" s="58"/>
      <c r="J12" s="58"/>
    </row>
    <row r="13" spans="1:12" ht="15">
      <c r="A13" s="3" t="s">
        <v>12</v>
      </c>
      <c r="B13" s="120" t="s">
        <v>23</v>
      </c>
      <c r="C13" s="121"/>
      <c r="D13" s="122"/>
      <c r="E13" s="15"/>
      <c r="G13" s="58"/>
      <c r="H13" s="57"/>
      <c r="I13" s="58"/>
      <c r="L13" s="60"/>
    </row>
    <row r="14" spans="1:8" ht="17.25" customHeight="1">
      <c r="A14" s="40" t="s">
        <v>17</v>
      </c>
      <c r="B14" s="123">
        <v>12410</v>
      </c>
      <c r="C14" s="124"/>
      <c r="D14" s="125"/>
      <c r="E14" s="15"/>
      <c r="G14" s="57"/>
      <c r="H14" s="58"/>
    </row>
    <row r="15" spans="1:8" ht="16.5" customHeight="1">
      <c r="A15" s="3" t="s">
        <v>18</v>
      </c>
      <c r="B15" s="117">
        <v>13951</v>
      </c>
      <c r="C15" s="118"/>
      <c r="D15" s="119"/>
      <c r="E15" s="15"/>
      <c r="G15" s="58"/>
      <c r="H15" s="45"/>
    </row>
    <row r="16" spans="1:11" ht="17.25" customHeight="1">
      <c r="A16" s="40" t="s">
        <v>19</v>
      </c>
      <c r="B16" s="123">
        <v>16671</v>
      </c>
      <c r="C16" s="124"/>
      <c r="D16" s="125"/>
      <c r="E16" s="16"/>
      <c r="G16" s="45"/>
      <c r="H16" s="59"/>
      <c r="K16" s="60"/>
    </row>
    <row r="17" spans="1:11" ht="16.5" customHeight="1">
      <c r="A17" s="54" t="s">
        <v>21</v>
      </c>
      <c r="B17" s="117">
        <v>8041</v>
      </c>
      <c r="C17" s="118"/>
      <c r="D17" s="119"/>
      <c r="E17" s="16"/>
      <c r="G17" s="59"/>
      <c r="H17" s="45"/>
      <c r="J17" s="62"/>
      <c r="K17" s="60"/>
    </row>
    <row r="18" spans="1:12" ht="16.5" customHeight="1">
      <c r="A18" s="53" t="s">
        <v>22</v>
      </c>
      <c r="B18" s="123">
        <v>22664</v>
      </c>
      <c r="C18" s="124"/>
      <c r="D18" s="125"/>
      <c r="E18" s="16"/>
      <c r="G18" s="45"/>
      <c r="H18" s="58"/>
      <c r="J18" s="55"/>
      <c r="L18" s="60"/>
    </row>
    <row r="19" spans="1:11" ht="18.75" customHeight="1" thickBot="1">
      <c r="A19" s="41" t="s">
        <v>20</v>
      </c>
      <c r="B19" s="114">
        <v>15449</v>
      </c>
      <c r="C19" s="115"/>
      <c r="D19" s="116"/>
      <c r="E19" s="16"/>
      <c r="G19" s="58"/>
      <c r="H19" s="58"/>
      <c r="K19" s="60"/>
    </row>
    <row r="20" spans="1:8" ht="19.5" customHeight="1">
      <c r="A20" s="45"/>
      <c r="B20" s="15"/>
      <c r="C20" s="15"/>
      <c r="D20" s="15"/>
      <c r="E20" s="16"/>
      <c r="F20" s="4"/>
      <c r="G20" s="58"/>
      <c r="H20" s="58"/>
    </row>
    <row r="21" spans="1:12" ht="18" customHeight="1">
      <c r="A21" s="139" t="s">
        <v>24</v>
      </c>
      <c r="B21" s="139"/>
      <c r="C21" s="139"/>
      <c r="D21" s="139"/>
      <c r="E21" s="139"/>
      <c r="F21" s="67">
        <v>15449</v>
      </c>
      <c r="G21" s="45"/>
      <c r="H21" s="45"/>
      <c r="K21" s="60"/>
      <c r="L21" s="63"/>
    </row>
    <row r="22" spans="1:11" ht="12.75">
      <c r="A22" s="45"/>
      <c r="B22" s="45"/>
      <c r="C22" s="45"/>
      <c r="D22" s="45"/>
      <c r="E22" s="45"/>
      <c r="F22" s="45"/>
      <c r="G22" s="45"/>
      <c r="H22" s="93"/>
      <c r="K22" s="60"/>
    </row>
    <row r="23" spans="1:12" ht="12.75">
      <c r="A23" s="165"/>
      <c r="B23" s="165"/>
      <c r="C23" s="165"/>
      <c r="D23" s="165"/>
      <c r="E23" s="165"/>
      <c r="F23" s="165"/>
      <c r="G23" s="45"/>
      <c r="H23" s="45"/>
      <c r="L23" s="63"/>
    </row>
    <row r="24" spans="1:8" ht="15">
      <c r="A24" s="5" t="s">
        <v>25</v>
      </c>
      <c r="B24" s="127" t="s">
        <v>26</v>
      </c>
      <c r="C24" s="127"/>
      <c r="D24" s="127"/>
      <c r="E24" s="127"/>
      <c r="F24" s="127"/>
      <c r="G24" s="45"/>
      <c r="H24" s="45"/>
    </row>
    <row r="25" spans="1:13" ht="15">
      <c r="A25" s="4"/>
      <c r="F25" s="4"/>
      <c r="G25" s="45"/>
      <c r="H25" s="45"/>
      <c r="M25" s="60"/>
    </row>
    <row r="26" spans="1:8" ht="15">
      <c r="A26" s="4"/>
      <c r="F26" s="4"/>
      <c r="G26" s="4"/>
      <c r="H26" s="45"/>
    </row>
    <row r="27" spans="1:8" ht="15">
      <c r="A27" s="4"/>
      <c r="C27" s="6" t="s">
        <v>0</v>
      </c>
      <c r="D27" s="65">
        <f>B8</f>
        <v>73829</v>
      </c>
      <c r="E27" s="7">
        <f aca="true" t="shared" si="0" ref="E27:E32">D27*100/$D$32</f>
        <v>22.74516932025435</v>
      </c>
      <c r="F27" s="4"/>
      <c r="G27" s="4"/>
      <c r="H27" s="45"/>
    </row>
    <row r="28" spans="1:10" ht="15">
      <c r="A28" s="4"/>
      <c r="C28" s="6" t="s">
        <v>1</v>
      </c>
      <c r="D28" s="65">
        <f>B9</f>
        <v>32270</v>
      </c>
      <c r="E28" s="7">
        <f t="shared" si="0"/>
        <v>9.941711440824173</v>
      </c>
      <c r="F28" s="4"/>
      <c r="G28" s="4"/>
      <c r="I28" s="19"/>
      <c r="J28" s="19"/>
    </row>
    <row r="29" spans="1:12" ht="15">
      <c r="A29" s="4"/>
      <c r="C29" s="6" t="s">
        <v>2</v>
      </c>
      <c r="D29" s="65">
        <f>B10</f>
        <v>217312</v>
      </c>
      <c r="E29" s="7">
        <f t="shared" si="0"/>
        <v>66.94927786267067</v>
      </c>
      <c r="F29" s="4"/>
      <c r="G29" s="4"/>
      <c r="I29" s="19"/>
      <c r="J29" s="42"/>
      <c r="K29" s="19"/>
      <c r="L29" s="19"/>
    </row>
    <row r="30" spans="1:10" ht="15">
      <c r="A30" s="4"/>
      <c r="B30" s="4"/>
      <c r="C30" s="8" t="s">
        <v>4</v>
      </c>
      <c r="D30" s="32">
        <f>C11</f>
        <v>1092</v>
      </c>
      <c r="E30" s="7">
        <f t="shared" si="0"/>
        <v>0.3364223394291911</v>
      </c>
      <c r="F30" s="4"/>
      <c r="G30" s="4"/>
      <c r="I30" s="19"/>
      <c r="J30" s="42"/>
    </row>
    <row r="31" spans="1:10" ht="15">
      <c r="A31" s="4"/>
      <c r="B31" s="4"/>
      <c r="C31" s="8" t="s">
        <v>5</v>
      </c>
      <c r="D31" s="32">
        <f>D11</f>
        <v>89</v>
      </c>
      <c r="E31" s="7">
        <f t="shared" si="0"/>
        <v>0.0274190368216099</v>
      </c>
      <c r="F31" s="4"/>
      <c r="G31" s="4"/>
      <c r="I31" s="19"/>
      <c r="J31" s="19"/>
    </row>
    <row r="32" spans="1:7" ht="15">
      <c r="A32" s="4"/>
      <c r="B32" s="4"/>
      <c r="C32" s="8" t="s">
        <v>6</v>
      </c>
      <c r="D32" s="66">
        <f>SUM(D27:D31)</f>
        <v>324592</v>
      </c>
      <c r="E32" s="7">
        <f t="shared" si="0"/>
        <v>100</v>
      </c>
      <c r="F32" s="4"/>
      <c r="G32" s="4"/>
    </row>
    <row r="33" spans="1:7" ht="15">
      <c r="A33" s="4"/>
      <c r="B33" s="4"/>
      <c r="F33" s="4"/>
      <c r="G33" s="4"/>
    </row>
    <row r="34" spans="1:7" ht="15">
      <c r="A34" s="4"/>
      <c r="B34" s="4"/>
      <c r="C34" s="4"/>
      <c r="D34" s="4"/>
      <c r="E34" s="4"/>
      <c r="F34" s="4"/>
      <c r="G34" s="4"/>
    </row>
    <row r="35" spans="1:7" ht="15">
      <c r="A35" s="4"/>
      <c r="B35" s="4"/>
      <c r="C35" s="4"/>
      <c r="D35" s="4"/>
      <c r="E35" s="4"/>
      <c r="F35" s="4"/>
      <c r="G35" s="4"/>
    </row>
    <row r="37" spans="1:7" ht="40.5" customHeight="1">
      <c r="A37" s="126"/>
      <c r="B37" s="126"/>
      <c r="C37" s="126"/>
      <c r="D37" s="126"/>
      <c r="E37" s="126"/>
      <c r="F37" s="126"/>
      <c r="G37" s="126"/>
    </row>
  </sheetData>
  <sheetProtection password="C73A" sheet="1" formatCells="0" formatColumns="0" formatRows="0" insertColumns="0" insertRows="0" insertHyperlinks="0" deleteColumns="0" deleteRows="0" sort="0" autoFilter="0" pivotTables="0"/>
  <mergeCells count="17">
    <mergeCell ref="B24:F24"/>
    <mergeCell ref="A37:G37"/>
    <mergeCell ref="A2:E3"/>
    <mergeCell ref="E6:E7"/>
    <mergeCell ref="A5:E5"/>
    <mergeCell ref="D6:D7"/>
    <mergeCell ref="C6:C7"/>
    <mergeCell ref="B6:B7"/>
    <mergeCell ref="A21:E21"/>
    <mergeCell ref="F6:G6"/>
    <mergeCell ref="B19:D19"/>
    <mergeCell ref="B17:D17"/>
    <mergeCell ref="B13:D13"/>
    <mergeCell ref="B14:D14"/>
    <mergeCell ref="B15:D15"/>
    <mergeCell ref="B16:D16"/>
    <mergeCell ref="B18:D18"/>
  </mergeCells>
  <printOptions/>
  <pageMargins left="0.7480314960629921" right="0.7480314960629921" top="0.3937007874015748" bottom="0.5118110236220472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3.421875" style="0" customWidth="1"/>
    <col min="2" max="2" width="9.7109375" style="0" customWidth="1"/>
    <col min="3" max="3" width="9.421875" style="0" customWidth="1"/>
    <col min="4" max="4" width="10.57421875" style="0" customWidth="1"/>
    <col min="5" max="5" width="11.00390625" style="0" customWidth="1"/>
    <col min="6" max="6" width="9.8515625" style="0" customWidth="1"/>
    <col min="7" max="7" width="10.28125" style="0" customWidth="1"/>
    <col min="8" max="8" width="12.8515625" style="0" customWidth="1"/>
    <col min="9" max="9" width="11.140625" style="0" customWidth="1"/>
    <col min="10" max="10" width="8.140625" style="0" customWidth="1"/>
    <col min="11" max="11" width="9.140625" style="0" customWidth="1"/>
    <col min="12" max="12" width="8.28125" style="0" customWidth="1"/>
  </cols>
  <sheetData>
    <row r="1" ht="15">
      <c r="A1" s="40" t="s">
        <v>27</v>
      </c>
    </row>
    <row r="2" spans="1:11" ht="17.25" customHeight="1">
      <c r="A2" s="128" t="s">
        <v>36</v>
      </c>
      <c r="B2" s="129"/>
      <c r="C2" s="129"/>
      <c r="D2" s="129"/>
      <c r="E2" s="129"/>
      <c r="F2" s="129"/>
      <c r="G2" s="129"/>
      <c r="H2" s="129"/>
      <c r="I2" s="130"/>
      <c r="J2" s="2"/>
      <c r="K2" s="2"/>
    </row>
    <row r="3" spans="1:11" ht="11.25" customHeight="1">
      <c r="A3" s="131"/>
      <c r="B3" s="132"/>
      <c r="C3" s="132"/>
      <c r="D3" s="132"/>
      <c r="E3" s="132"/>
      <c r="F3" s="132"/>
      <c r="G3" s="132"/>
      <c r="H3" s="132"/>
      <c r="I3" s="133"/>
      <c r="J3" s="2"/>
      <c r="K3" s="2"/>
    </row>
    <row r="4" spans="1:11" ht="20.25" customHeight="1" thickBot="1">
      <c r="A4" s="145" t="s">
        <v>37</v>
      </c>
      <c r="B4" s="145"/>
      <c r="C4" s="145"/>
      <c r="D4" s="145"/>
      <c r="E4" s="145"/>
      <c r="F4" s="145"/>
      <c r="G4" s="145"/>
      <c r="H4" s="145"/>
      <c r="I4" s="145"/>
      <c r="J4" s="10"/>
      <c r="K4" s="10"/>
    </row>
    <row r="5" spans="1:11" ht="19.5" customHeight="1">
      <c r="A5" s="147" t="s">
        <v>28</v>
      </c>
      <c r="B5" s="142" t="s">
        <v>29</v>
      </c>
      <c r="C5" s="143"/>
      <c r="D5" s="144"/>
      <c r="E5" s="166" t="s">
        <v>30</v>
      </c>
      <c r="F5" s="167"/>
      <c r="G5" s="168"/>
      <c r="H5" s="169" t="s">
        <v>31</v>
      </c>
      <c r="I5" s="149" t="s">
        <v>32</v>
      </c>
      <c r="J5" s="2"/>
      <c r="K5" s="2"/>
    </row>
    <row r="6" spans="1:9" ht="30" customHeight="1">
      <c r="A6" s="148"/>
      <c r="B6" s="11" t="s">
        <v>33</v>
      </c>
      <c r="C6" s="11" t="s">
        <v>34</v>
      </c>
      <c r="D6" s="11" t="s">
        <v>35</v>
      </c>
      <c r="E6" s="11" t="s">
        <v>33</v>
      </c>
      <c r="F6" s="11" t="s">
        <v>34</v>
      </c>
      <c r="G6" s="11" t="s">
        <v>35</v>
      </c>
      <c r="H6" s="34" t="s">
        <v>3</v>
      </c>
      <c r="I6" s="150"/>
    </row>
    <row r="7" spans="1:9" ht="15">
      <c r="A7" s="23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7">
        <v>8</v>
      </c>
    </row>
    <row r="8" spans="1:9" ht="16.5" customHeight="1">
      <c r="A8" s="38" t="s">
        <v>38</v>
      </c>
      <c r="B8" s="32">
        <v>437</v>
      </c>
      <c r="C8" s="32">
        <v>27</v>
      </c>
      <c r="D8" s="39">
        <f>SUM(B8:C8)</f>
        <v>464</v>
      </c>
      <c r="E8" s="32">
        <v>552</v>
      </c>
      <c r="F8" s="9">
        <v>15</v>
      </c>
      <c r="G8" s="32">
        <f>SUM(E8:F8)</f>
        <v>567</v>
      </c>
      <c r="H8" s="110">
        <f>D8-G8</f>
        <v>-103</v>
      </c>
      <c r="I8" s="30">
        <v>284</v>
      </c>
    </row>
    <row r="9" spans="1:9" ht="15.75" customHeight="1">
      <c r="A9" s="3" t="s">
        <v>39</v>
      </c>
      <c r="B9" s="14">
        <v>34</v>
      </c>
      <c r="C9" s="14">
        <v>34</v>
      </c>
      <c r="D9" s="24">
        <f>SUM(B9:C9)</f>
        <v>68</v>
      </c>
      <c r="E9" s="24">
        <v>245</v>
      </c>
      <c r="F9" s="24">
        <v>97</v>
      </c>
      <c r="G9" s="61">
        <f>SUM(E9:F9)</f>
        <v>342</v>
      </c>
      <c r="H9" s="25">
        <f>D9-G9</f>
        <v>-274</v>
      </c>
      <c r="I9" s="31">
        <v>22</v>
      </c>
    </row>
    <row r="10" spans="1:9" ht="16.5" customHeight="1">
      <c r="A10" s="38" t="s">
        <v>40</v>
      </c>
      <c r="B10" s="32">
        <v>988</v>
      </c>
      <c r="C10" s="32">
        <v>686</v>
      </c>
      <c r="D10" s="39">
        <f>SUM(B10:C10)</f>
        <v>1674</v>
      </c>
      <c r="E10" s="9">
        <v>1010</v>
      </c>
      <c r="F10" s="9">
        <v>284</v>
      </c>
      <c r="G10" s="32">
        <f>SUM(E10:F10)</f>
        <v>1294</v>
      </c>
      <c r="H10" s="36">
        <f>D10-G10</f>
        <v>380</v>
      </c>
      <c r="I10" s="30">
        <v>571</v>
      </c>
    </row>
    <row r="11" spans="1:9" ht="18" customHeight="1" thickBot="1">
      <c r="A11" s="33" t="s">
        <v>35</v>
      </c>
      <c r="B11" s="87">
        <f>SUM(B8:B10)</f>
        <v>1459</v>
      </c>
      <c r="C11" s="87">
        <f>SUM(C8:C10)</f>
        <v>747</v>
      </c>
      <c r="D11" s="87">
        <f>SUM(B11:C11)</f>
        <v>2206</v>
      </c>
      <c r="E11" s="87">
        <f>SUM(E8:E10)</f>
        <v>1807</v>
      </c>
      <c r="F11" s="87">
        <f>SUM(F8:F10)</f>
        <v>396</v>
      </c>
      <c r="G11" s="87">
        <f>SUM(E11:F11)</f>
        <v>2203</v>
      </c>
      <c r="H11" s="88">
        <f>D11-G11</f>
        <v>3</v>
      </c>
      <c r="I11" s="68">
        <f>SUM(I8:I10)</f>
        <v>877</v>
      </c>
    </row>
    <row r="12" spans="1:9" ht="15.75" customHeight="1">
      <c r="A12" s="146" t="s">
        <v>41</v>
      </c>
      <c r="B12" s="146"/>
      <c r="C12" s="146"/>
      <c r="D12" s="146"/>
      <c r="E12" s="146"/>
      <c r="F12" s="146"/>
      <c r="G12" s="146"/>
      <c r="H12" s="146"/>
      <c r="I12" s="146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5">
      <c r="A14" s="17"/>
      <c r="B14" s="17"/>
      <c r="C14" s="17"/>
      <c r="D14" s="17"/>
      <c r="E14" s="12"/>
      <c r="F14" s="12"/>
      <c r="G14" s="12"/>
      <c r="H14" s="12"/>
      <c r="I14" s="12"/>
    </row>
    <row r="15" spans="1:9" ht="12.75">
      <c r="A15" s="12"/>
      <c r="B15" s="12"/>
      <c r="C15" s="12"/>
      <c r="D15" s="12"/>
      <c r="E15" s="12"/>
      <c r="F15" s="12"/>
      <c r="G15" s="12"/>
      <c r="H15" s="12"/>
      <c r="I15" s="12"/>
    </row>
    <row r="16" spans="1:9" ht="12.75">
      <c r="A16" s="12"/>
      <c r="B16" s="12"/>
      <c r="C16" s="12"/>
      <c r="D16" s="12"/>
      <c r="E16" s="12"/>
      <c r="F16" s="12"/>
      <c r="G16" s="12"/>
      <c r="H16" s="12"/>
      <c r="I16" s="12"/>
    </row>
    <row r="17" spans="1:9" ht="12.75">
      <c r="A17" s="12"/>
      <c r="B17" s="12"/>
      <c r="C17" s="12"/>
      <c r="D17" s="12"/>
      <c r="E17" s="12"/>
      <c r="F17" s="12"/>
      <c r="G17" s="12"/>
      <c r="H17" s="12"/>
      <c r="I17" s="12"/>
    </row>
    <row r="18" spans="1:9" ht="12.75">
      <c r="A18" s="12"/>
      <c r="B18" s="12"/>
      <c r="C18" s="12"/>
      <c r="D18" s="12"/>
      <c r="E18" s="12"/>
      <c r="F18" s="12"/>
      <c r="G18" s="12"/>
      <c r="H18" s="12"/>
      <c r="I18" s="12"/>
    </row>
    <row r="19" spans="1:9" ht="12.75">
      <c r="A19" s="12"/>
      <c r="B19" s="12"/>
      <c r="C19" s="12"/>
      <c r="D19" s="12"/>
      <c r="E19" s="12"/>
      <c r="F19" s="12"/>
      <c r="G19" s="12"/>
      <c r="H19" s="12"/>
      <c r="I19" s="12"/>
    </row>
    <row r="20" spans="1:9" ht="12.75">
      <c r="A20" s="12"/>
      <c r="B20" s="12"/>
      <c r="C20" s="12"/>
      <c r="D20" s="12"/>
      <c r="E20" s="12"/>
      <c r="F20" s="12"/>
      <c r="G20" s="12"/>
      <c r="H20" s="12"/>
      <c r="I20" s="12"/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</sheetData>
  <sheetProtection password="C73A" sheet="1" formatCells="0" formatColumns="0" formatRows="0" insertColumns="0" insertRows="0" insertHyperlinks="0" deleteColumns="0" deleteRows="0" sort="0" autoFilter="0" pivotTables="0"/>
  <mergeCells count="7">
    <mergeCell ref="A2:I3"/>
    <mergeCell ref="B5:D5"/>
    <mergeCell ref="E5:G5"/>
    <mergeCell ref="A4:I4"/>
    <mergeCell ref="A12:I12"/>
    <mergeCell ref="A5:A6"/>
    <mergeCell ref="I5:I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7">
      <selection activeCell="G21" sqref="G21"/>
    </sheetView>
  </sheetViews>
  <sheetFormatPr defaultColWidth="9.140625" defaultRowHeight="12.75"/>
  <cols>
    <col min="1" max="1" width="15.8515625" style="95" customWidth="1"/>
    <col min="2" max="2" width="33.140625" style="95" customWidth="1"/>
    <col min="3" max="3" width="36.421875" style="95" customWidth="1"/>
    <col min="4" max="10" width="9.140625" style="95" customWidth="1"/>
    <col min="11" max="11" width="7.8515625" style="95" customWidth="1"/>
    <col min="12" max="12" width="8.140625" style="95" customWidth="1"/>
    <col min="13" max="238" width="9.140625" style="95" customWidth="1"/>
    <col min="239" max="239" width="15.8515625" style="95" customWidth="1"/>
    <col min="240" max="240" width="29.00390625" style="95" customWidth="1"/>
    <col min="241" max="241" width="36.421875" style="95" customWidth="1"/>
    <col min="242" max="16384" width="9.140625" style="95" customWidth="1"/>
  </cols>
  <sheetData>
    <row r="1" ht="15">
      <c r="A1" s="40" t="s">
        <v>42</v>
      </c>
    </row>
    <row r="2" ht="15">
      <c r="C2" s="96"/>
    </row>
    <row r="3" spans="1:3" ht="18">
      <c r="A3" s="170" t="s">
        <v>43</v>
      </c>
      <c r="B3" s="170"/>
      <c r="C3" s="170"/>
    </row>
    <row r="4" spans="2:3" ht="15.75" thickBot="1">
      <c r="B4" s="97"/>
      <c r="C4" s="97"/>
    </row>
    <row r="5" spans="1:3" ht="30.75" thickBot="1">
      <c r="A5" s="106" t="s">
        <v>44</v>
      </c>
      <c r="B5" s="107" t="s">
        <v>45</v>
      </c>
      <c r="C5" s="108" t="s">
        <v>46</v>
      </c>
    </row>
    <row r="6" spans="1:256" ht="15.75">
      <c r="A6" s="104">
        <v>2006</v>
      </c>
      <c r="B6" s="105">
        <v>0.0048</v>
      </c>
      <c r="C6" s="105">
        <v>0.0218</v>
      </c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100"/>
      <c r="FR6" s="100"/>
      <c r="FS6" s="100"/>
      <c r="FT6" s="100"/>
      <c r="FU6" s="100"/>
      <c r="FV6" s="100"/>
      <c r="FW6" s="100"/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00"/>
      <c r="GU6" s="100"/>
      <c r="GV6" s="100"/>
      <c r="GW6" s="100"/>
      <c r="GX6" s="100"/>
      <c r="GY6" s="100"/>
      <c r="GZ6" s="100"/>
      <c r="HA6" s="100"/>
      <c r="HB6" s="100"/>
      <c r="HC6" s="100"/>
      <c r="HD6" s="100"/>
      <c r="HE6" s="100"/>
      <c r="HF6" s="100"/>
      <c r="HG6" s="100"/>
      <c r="HH6" s="100"/>
      <c r="HI6" s="100"/>
      <c r="HJ6" s="100"/>
      <c r="HK6" s="100"/>
      <c r="HL6" s="100"/>
      <c r="HM6" s="100"/>
      <c r="HN6" s="100"/>
      <c r="HO6" s="100"/>
      <c r="HP6" s="100"/>
      <c r="HQ6" s="100"/>
      <c r="HR6" s="100"/>
      <c r="HS6" s="100"/>
      <c r="HT6" s="100"/>
      <c r="HU6" s="100"/>
      <c r="HV6" s="100"/>
      <c r="HW6" s="100"/>
      <c r="HX6" s="100"/>
      <c r="HY6" s="100"/>
      <c r="HZ6" s="100"/>
      <c r="IA6" s="100"/>
      <c r="IB6" s="100"/>
      <c r="IC6" s="100"/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100"/>
      <c r="IS6" s="100"/>
      <c r="IT6" s="100"/>
      <c r="IU6" s="100"/>
      <c r="IV6" s="100"/>
    </row>
    <row r="7" spans="1:256" ht="15.75">
      <c r="A7" s="98">
        <v>2007</v>
      </c>
      <c r="B7" s="99">
        <v>0.0064</v>
      </c>
      <c r="C7" s="99">
        <v>0.0104</v>
      </c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00"/>
      <c r="GU7" s="100"/>
      <c r="GV7" s="100"/>
      <c r="GW7" s="100"/>
      <c r="GX7" s="100"/>
      <c r="GY7" s="100"/>
      <c r="GZ7" s="100"/>
      <c r="HA7" s="100"/>
      <c r="HB7" s="100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100"/>
      <c r="IS7" s="100"/>
      <c r="IT7" s="100"/>
      <c r="IU7" s="100"/>
      <c r="IV7" s="100"/>
    </row>
    <row r="8" spans="1:256" ht="15.75">
      <c r="A8" s="98">
        <v>2008</v>
      </c>
      <c r="B8" s="99">
        <v>0.13</v>
      </c>
      <c r="C8" s="101">
        <v>0.0765</v>
      </c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</row>
    <row r="9" spans="1:256" ht="15.75">
      <c r="A9" s="98">
        <v>2009</v>
      </c>
      <c r="B9" s="101">
        <v>0.035</v>
      </c>
      <c r="C9" s="101">
        <v>0.0202</v>
      </c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100"/>
      <c r="IS9" s="100"/>
      <c r="IT9" s="100"/>
      <c r="IU9" s="100"/>
      <c r="IV9" s="100"/>
    </row>
    <row r="10" spans="1:256" ht="15.75">
      <c r="A10" s="98">
        <v>2010</v>
      </c>
      <c r="B10" s="99">
        <v>0.003</v>
      </c>
      <c r="C10" s="99">
        <v>0.011</v>
      </c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00"/>
      <c r="IT10" s="100"/>
      <c r="IU10" s="100"/>
      <c r="IV10" s="100"/>
    </row>
    <row r="11" spans="1:256" ht="15.75">
      <c r="A11" s="98">
        <v>2011</v>
      </c>
      <c r="B11" s="99">
        <v>0.0075</v>
      </c>
      <c r="C11" s="102">
        <v>0.021</v>
      </c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  <c r="IQ11" s="100"/>
      <c r="IR11" s="100"/>
      <c r="IS11" s="100"/>
      <c r="IT11" s="100"/>
      <c r="IU11" s="100"/>
      <c r="IV11" s="100"/>
    </row>
    <row r="12" spans="1:256" ht="15.75">
      <c r="A12" s="98">
        <v>2012</v>
      </c>
      <c r="B12" s="101">
        <v>0.0031</v>
      </c>
      <c r="C12" s="101">
        <v>0.014</v>
      </c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  <c r="IQ12" s="100"/>
      <c r="IR12" s="100"/>
      <c r="IS12" s="100"/>
      <c r="IT12" s="100"/>
      <c r="IU12" s="100"/>
      <c r="IV12" s="100"/>
    </row>
    <row r="13" spans="1:256" ht="19.5" customHeight="1">
      <c r="A13" s="98">
        <v>2013</v>
      </c>
      <c r="B13" s="101">
        <v>0.0115</v>
      </c>
      <c r="C13" s="101">
        <v>0.0075</v>
      </c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</row>
    <row r="14" spans="1:256" ht="35.25" customHeight="1">
      <c r="A14" s="98">
        <v>2014</v>
      </c>
      <c r="B14" s="151" t="s">
        <v>47</v>
      </c>
      <c r="C14" s="151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ht="33" customHeight="1">
      <c r="A15" s="98">
        <v>2015</v>
      </c>
      <c r="B15" s="151" t="s">
        <v>48</v>
      </c>
      <c r="C15" s="151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</row>
    <row r="16" spans="1:256" ht="32.25" customHeight="1">
      <c r="A16" s="103">
        <v>2016</v>
      </c>
      <c r="B16" s="151" t="s">
        <v>49</v>
      </c>
      <c r="C16" s="151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</row>
    <row r="17" spans="1:256" ht="15.75">
      <c r="A17" s="98">
        <v>2017</v>
      </c>
      <c r="B17" s="101">
        <v>0.0082</v>
      </c>
      <c r="C17" s="101">
        <v>0.0076</v>
      </c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</row>
    <row r="18" spans="1:256" ht="15.75">
      <c r="A18" s="98">
        <v>2018</v>
      </c>
      <c r="B18" s="101">
        <v>0.0169</v>
      </c>
      <c r="C18" s="101">
        <v>0.018</v>
      </c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</row>
    <row r="19" spans="1:256" ht="15.75">
      <c r="A19" s="98">
        <v>2019</v>
      </c>
      <c r="B19" s="101">
        <v>0.007</v>
      </c>
      <c r="C19" s="101">
        <v>0.004</v>
      </c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0"/>
      <c r="EE19" s="100"/>
      <c r="EF19" s="100"/>
      <c r="EG19" s="100"/>
      <c r="EH19" s="100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0"/>
      <c r="FL19" s="100"/>
      <c r="FM19" s="100"/>
      <c r="FN19" s="100"/>
      <c r="FO19" s="100"/>
      <c r="FP19" s="100"/>
      <c r="FQ19" s="100"/>
      <c r="FR19" s="100"/>
      <c r="FS19" s="100"/>
      <c r="FT19" s="100"/>
      <c r="FU19" s="100"/>
      <c r="FV19" s="100"/>
      <c r="FW19" s="100"/>
      <c r="FX19" s="100"/>
      <c r="FY19" s="100"/>
      <c r="FZ19" s="100"/>
      <c r="GA19" s="100"/>
      <c r="GB19" s="100"/>
      <c r="GC19" s="100"/>
      <c r="GD19" s="100"/>
      <c r="GE19" s="100"/>
      <c r="GF19" s="100"/>
      <c r="GG19" s="100"/>
      <c r="GH19" s="100"/>
      <c r="GI19" s="100"/>
      <c r="GJ19" s="100"/>
      <c r="GK19" s="100"/>
      <c r="GL19" s="100"/>
      <c r="GM19" s="100"/>
      <c r="GN19" s="100"/>
      <c r="GO19" s="100"/>
      <c r="GP19" s="100"/>
      <c r="GQ19" s="100"/>
      <c r="GR19" s="100"/>
      <c r="GS19" s="100"/>
      <c r="GT19" s="100"/>
      <c r="GU19" s="100"/>
      <c r="GV19" s="100"/>
      <c r="GW19" s="100"/>
      <c r="GX19" s="100"/>
      <c r="GY19" s="100"/>
      <c r="GZ19" s="100"/>
      <c r="HA19" s="100"/>
      <c r="HB19" s="100"/>
      <c r="HC19" s="100"/>
      <c r="HD19" s="100"/>
      <c r="HE19" s="100"/>
      <c r="HF19" s="100"/>
      <c r="HG19" s="100"/>
      <c r="HH19" s="100"/>
      <c r="HI19" s="100"/>
      <c r="HJ19" s="100"/>
      <c r="HK19" s="100"/>
      <c r="HL19" s="100"/>
      <c r="HM19" s="100"/>
      <c r="HN19" s="100"/>
      <c r="HO19" s="100"/>
      <c r="HP19" s="100"/>
      <c r="HQ19" s="100"/>
      <c r="HR19" s="100"/>
      <c r="HS19" s="100"/>
      <c r="HT19" s="100"/>
      <c r="HU19" s="100"/>
      <c r="HV19" s="100"/>
      <c r="HW19" s="100"/>
      <c r="HX19" s="100"/>
      <c r="HY19" s="100"/>
      <c r="HZ19" s="100"/>
      <c r="IA19" s="100"/>
      <c r="IB19" s="100"/>
      <c r="IC19" s="100"/>
      <c r="ID19" s="100"/>
      <c r="IE19" s="100"/>
      <c r="IF19" s="100"/>
      <c r="IG19" s="100"/>
      <c r="IH19" s="100"/>
      <c r="II19" s="100"/>
      <c r="IJ19" s="100"/>
      <c r="IK19" s="100"/>
      <c r="IL19" s="100"/>
      <c r="IM19" s="100"/>
      <c r="IN19" s="100"/>
      <c r="IO19" s="100"/>
      <c r="IP19" s="100"/>
      <c r="IQ19" s="100"/>
      <c r="IR19" s="100"/>
      <c r="IS19" s="100"/>
      <c r="IT19" s="100"/>
      <c r="IU19" s="100"/>
      <c r="IV19" s="100"/>
    </row>
    <row r="20" spans="1:3" ht="56.25" customHeight="1">
      <c r="A20" s="98">
        <v>2020</v>
      </c>
      <c r="B20" s="109" t="s">
        <v>50</v>
      </c>
      <c r="C20" s="101">
        <v>0.006</v>
      </c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B14:C14"/>
    <mergeCell ref="B15:C15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35.421875" style="12" customWidth="1"/>
    <col min="2" max="2" width="12.421875" style="12" customWidth="1"/>
    <col min="3" max="3" width="13.8515625" style="12" customWidth="1"/>
    <col min="4" max="4" width="12.140625" style="12" customWidth="1"/>
    <col min="5" max="5" width="13.00390625" style="12" customWidth="1"/>
    <col min="6" max="6" width="13.57421875" style="12" customWidth="1"/>
    <col min="7" max="16384" width="9.140625" style="12" customWidth="1"/>
  </cols>
  <sheetData>
    <row r="1" ht="15">
      <c r="A1" s="40" t="s">
        <v>56</v>
      </c>
    </row>
    <row r="2" spans="1:7" ht="15" customHeight="1">
      <c r="A2" s="171" t="s">
        <v>57</v>
      </c>
      <c r="B2" s="172"/>
      <c r="C2" s="172"/>
      <c r="D2" s="172"/>
      <c r="E2" s="172"/>
      <c r="F2" s="173"/>
      <c r="G2" s="1"/>
    </row>
    <row r="3" spans="1:7" ht="27.75" customHeight="1">
      <c r="A3" s="174"/>
      <c r="B3" s="175"/>
      <c r="C3" s="175"/>
      <c r="D3" s="175"/>
      <c r="E3" s="175"/>
      <c r="F3" s="176"/>
      <c r="G3" s="1"/>
    </row>
    <row r="4" spans="1:7" ht="15">
      <c r="A4" s="1"/>
      <c r="B4" s="1"/>
      <c r="C4" s="1"/>
      <c r="D4" s="1"/>
      <c r="E4" s="1"/>
      <c r="F4" s="1"/>
      <c r="G4" s="1"/>
    </row>
    <row r="5" spans="1:7" ht="17.25" customHeight="1" thickBot="1">
      <c r="A5" s="152" t="s">
        <v>57</v>
      </c>
      <c r="B5" s="152"/>
      <c r="C5" s="152"/>
      <c r="D5" s="152"/>
      <c r="E5" s="152"/>
      <c r="F5" s="152"/>
      <c r="G5" s="1"/>
    </row>
    <row r="6" spans="1:7" ht="31.5" customHeight="1">
      <c r="A6" s="177" t="s">
        <v>51</v>
      </c>
      <c r="B6" s="26" t="s">
        <v>52</v>
      </c>
      <c r="C6" s="26" t="s">
        <v>53</v>
      </c>
      <c r="D6" s="26" t="s">
        <v>54</v>
      </c>
      <c r="E6" s="26" t="s">
        <v>35</v>
      </c>
      <c r="F6" s="27" t="s">
        <v>55</v>
      </c>
      <c r="G6" s="19"/>
    </row>
    <row r="7" spans="1:7" ht="21.75" customHeight="1">
      <c r="A7" s="40" t="s">
        <v>58</v>
      </c>
      <c r="B7" s="110">
        <v>8504</v>
      </c>
      <c r="C7" s="110">
        <v>2439</v>
      </c>
      <c r="D7" s="110">
        <v>12613</v>
      </c>
      <c r="E7" s="51">
        <f>SUM(B7:D7)</f>
        <v>23556</v>
      </c>
      <c r="F7" s="28">
        <f>E7/$E$11*100</f>
        <v>7.283611256265248</v>
      </c>
      <c r="G7" s="19"/>
    </row>
    <row r="8" spans="1:7" ht="18.75" customHeight="1">
      <c r="A8" s="3" t="s">
        <v>59</v>
      </c>
      <c r="B8" s="111">
        <v>36727</v>
      </c>
      <c r="C8" s="111">
        <v>10070</v>
      </c>
      <c r="D8" s="111">
        <v>45603</v>
      </c>
      <c r="E8" s="52">
        <f>SUM(B8:D8)</f>
        <v>92400</v>
      </c>
      <c r="F8" s="29">
        <f>E8/$E$11*100</f>
        <v>28.570456787184114</v>
      </c>
      <c r="G8" s="19"/>
    </row>
    <row r="9" spans="1:7" ht="18" customHeight="1">
      <c r="A9" s="40" t="s">
        <v>60</v>
      </c>
      <c r="B9" s="110">
        <v>28506</v>
      </c>
      <c r="C9" s="110">
        <v>19711</v>
      </c>
      <c r="D9" s="110">
        <v>156696</v>
      </c>
      <c r="E9" s="51">
        <f>SUM(B9:D9)</f>
        <v>204913</v>
      </c>
      <c r="F9" s="28">
        <f>E9/$E$11*100</f>
        <v>63.3599351908253</v>
      </c>
      <c r="G9" s="19"/>
    </row>
    <row r="10" spans="1:7" ht="19.5" customHeight="1">
      <c r="A10" s="3" t="s">
        <v>61</v>
      </c>
      <c r="B10" s="111">
        <v>92</v>
      </c>
      <c r="C10" s="111">
        <v>50</v>
      </c>
      <c r="D10" s="111">
        <v>2400</v>
      </c>
      <c r="E10" s="52">
        <f>SUM(B10:D10)</f>
        <v>2542</v>
      </c>
      <c r="F10" s="29">
        <f>E10/$E$11*100</f>
        <v>0.7859967657253464</v>
      </c>
      <c r="G10" s="19"/>
    </row>
    <row r="11" spans="1:7" ht="22.5" customHeight="1" thickBot="1">
      <c r="A11" s="89" t="s">
        <v>62</v>
      </c>
      <c r="B11" s="112">
        <f>SUM(B7:B10)</f>
        <v>73829</v>
      </c>
      <c r="C11" s="112">
        <f>SUM(C7:C10)</f>
        <v>32270</v>
      </c>
      <c r="D11" s="112">
        <f>SUM(D7:D10)</f>
        <v>217312</v>
      </c>
      <c r="E11" s="113">
        <f>SUM(E7:E10)</f>
        <v>323411</v>
      </c>
      <c r="F11" s="56">
        <f>SUM(F7:F10)</f>
        <v>100</v>
      </c>
      <c r="G11" s="19"/>
    </row>
    <row r="12" spans="1:7" ht="12.75">
      <c r="A12" s="19"/>
      <c r="B12" s="19"/>
      <c r="C12" s="19"/>
      <c r="D12" s="19"/>
      <c r="E12" s="19"/>
      <c r="F12" s="19"/>
      <c r="G12" s="19"/>
    </row>
    <row r="13" spans="1:7" ht="15">
      <c r="A13" s="153" t="s">
        <v>63</v>
      </c>
      <c r="B13" s="153"/>
      <c r="C13" s="153"/>
      <c r="D13" s="153"/>
      <c r="E13" s="153"/>
      <c r="F13" s="153"/>
      <c r="G13" s="19"/>
    </row>
    <row r="14" ht="12.75">
      <c r="G14" s="19"/>
    </row>
    <row r="15" spans="1:7" ht="12.75">
      <c r="A15" s="18"/>
      <c r="B15" s="19"/>
      <c r="C15" s="19"/>
      <c r="D15" s="19"/>
      <c r="E15" s="19"/>
      <c r="F15" s="20"/>
      <c r="G15" s="18"/>
    </row>
    <row r="16" spans="1:7" ht="12.75">
      <c r="A16" s="18"/>
      <c r="B16" s="18"/>
      <c r="C16" s="18"/>
      <c r="D16" s="18"/>
      <c r="E16" s="21"/>
      <c r="F16" s="20"/>
      <c r="G16" s="18"/>
    </row>
    <row r="17" spans="1:7" ht="12.75">
      <c r="A17" s="18"/>
      <c r="B17" s="18"/>
      <c r="C17" s="18"/>
      <c r="D17" s="18"/>
      <c r="E17" s="21"/>
      <c r="F17" s="20"/>
      <c r="G17" s="18"/>
    </row>
    <row r="18" spans="1:7" ht="12.75">
      <c r="A18" s="18"/>
      <c r="B18" s="18"/>
      <c r="C18" s="21"/>
      <c r="D18" s="18"/>
      <c r="E18" s="21"/>
      <c r="F18" s="20"/>
      <c r="G18" s="20"/>
    </row>
    <row r="19" spans="1:7" ht="12.75">
      <c r="A19" s="18"/>
      <c r="B19" s="18"/>
      <c r="C19" s="21"/>
      <c r="D19" s="18"/>
      <c r="E19" s="21"/>
      <c r="F19" s="20"/>
      <c r="G19" s="20"/>
    </row>
    <row r="20" spans="1:7" ht="12.75">
      <c r="A20" s="18"/>
      <c r="B20" s="18"/>
      <c r="C20" s="21"/>
      <c r="D20" s="18"/>
      <c r="E20" s="21"/>
      <c r="F20" s="20"/>
      <c r="G20" s="20"/>
    </row>
    <row r="21" spans="1:7" ht="12.75">
      <c r="A21" s="18"/>
      <c r="B21" s="18"/>
      <c r="C21" s="21"/>
      <c r="D21" s="18"/>
      <c r="E21" s="21"/>
      <c r="F21" s="20"/>
      <c r="G21" s="20"/>
    </row>
    <row r="22" spans="1:7" ht="12.75">
      <c r="A22" s="18"/>
      <c r="B22" s="18"/>
      <c r="C22" s="21"/>
      <c r="D22" s="18"/>
      <c r="E22" s="21"/>
      <c r="F22" s="20"/>
      <c r="G22" s="20"/>
    </row>
    <row r="23" spans="1:7" ht="12.75">
      <c r="A23" s="18"/>
      <c r="B23" s="18"/>
      <c r="C23" s="21"/>
      <c r="D23" s="18"/>
      <c r="E23" s="21"/>
      <c r="F23" s="20"/>
      <c r="G23" s="20"/>
    </row>
    <row r="24" spans="1:7" ht="12.75">
      <c r="A24" s="18"/>
      <c r="B24" s="18"/>
      <c r="C24" s="21"/>
      <c r="D24" s="18"/>
      <c r="E24" s="21"/>
      <c r="F24" s="20"/>
      <c r="G24" s="20"/>
    </row>
    <row r="25" spans="1:7" ht="12.75">
      <c r="A25" s="18"/>
      <c r="B25" s="18"/>
      <c r="C25" s="21"/>
      <c r="D25" s="18"/>
      <c r="E25" s="21"/>
      <c r="F25" s="20"/>
      <c r="G25" s="20"/>
    </row>
    <row r="26" spans="1:7" ht="12.75">
      <c r="A26" s="18"/>
      <c r="B26" s="18"/>
      <c r="C26" s="21"/>
      <c r="D26" s="18"/>
      <c r="E26" s="21"/>
      <c r="F26" s="20"/>
      <c r="G26" s="20"/>
    </row>
    <row r="27" spans="1:7" ht="12.75">
      <c r="A27" s="18"/>
      <c r="B27" s="18"/>
      <c r="C27" s="21"/>
      <c r="D27" s="18"/>
      <c r="E27" s="21"/>
      <c r="F27" s="20"/>
      <c r="G27" s="20"/>
    </row>
    <row r="28" spans="1:7" ht="12.75">
      <c r="A28" s="18"/>
      <c r="B28" s="18"/>
      <c r="C28" s="18"/>
      <c r="D28" s="18"/>
      <c r="E28" s="18"/>
      <c r="F28" s="18"/>
      <c r="G28" s="20"/>
    </row>
    <row r="29" spans="1:7" ht="12.75">
      <c r="A29" s="18"/>
      <c r="B29" s="18"/>
      <c r="C29" s="18"/>
      <c r="D29" s="18"/>
      <c r="E29" s="18"/>
      <c r="F29" s="18"/>
      <c r="G29" s="18"/>
    </row>
    <row r="30" spans="1:7" ht="12.75">
      <c r="A30" s="18"/>
      <c r="B30" s="18"/>
      <c r="C30" s="18"/>
      <c r="D30" s="18"/>
      <c r="E30" s="18"/>
      <c r="F30" s="18"/>
      <c r="G30" s="18"/>
    </row>
    <row r="31" spans="1:7" ht="15">
      <c r="A31" s="22"/>
      <c r="B31" s="18"/>
      <c r="C31" s="18"/>
      <c r="D31" s="18"/>
      <c r="E31" s="18"/>
      <c r="F31" s="18"/>
      <c r="G31" s="18"/>
    </row>
    <row r="32" spans="1:7" ht="15">
      <c r="A32" s="22"/>
      <c r="B32" s="18"/>
      <c r="C32" s="18"/>
      <c r="D32" s="18"/>
      <c r="E32" s="18"/>
      <c r="F32" s="18"/>
      <c r="G32" s="18"/>
    </row>
    <row r="33" spans="1:7" ht="15">
      <c r="A33" s="1"/>
      <c r="B33" s="21"/>
      <c r="C33" s="21"/>
      <c r="D33" s="21"/>
      <c r="E33" s="21"/>
      <c r="F33" s="21"/>
      <c r="G33" s="18"/>
    </row>
    <row r="34" spans="1:7" ht="12.75">
      <c r="A34" s="18"/>
      <c r="B34" s="18"/>
      <c r="C34" s="18"/>
      <c r="D34" s="18"/>
      <c r="E34" s="18"/>
      <c r="F34" s="18"/>
      <c r="G34" s="21"/>
    </row>
    <row r="35" spans="1:7" ht="12.75">
      <c r="A35" s="18"/>
      <c r="B35" s="18"/>
      <c r="C35" s="18"/>
      <c r="D35" s="18"/>
      <c r="E35" s="18"/>
      <c r="F35" s="18"/>
      <c r="G35" s="18"/>
    </row>
    <row r="36" ht="12.75">
      <c r="G36" s="18"/>
    </row>
  </sheetData>
  <sheetProtection password="C73A" sheet="1" formatCells="0" formatColumns="0" formatRows="0" insertColumns="0" insertRows="0" insertHyperlinks="0" deleteColumns="0" deleteRows="0" sort="0" autoFilter="0" pivotTables="0"/>
  <mergeCells count="3">
    <mergeCell ref="A2:F3"/>
    <mergeCell ref="A5:F5"/>
    <mergeCell ref="A13:F1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J21" sqref="J21"/>
    </sheetView>
  </sheetViews>
  <sheetFormatPr defaultColWidth="9.140625" defaultRowHeight="12.75"/>
  <cols>
    <col min="1" max="1" width="7.00390625" style="17" customWidth="1"/>
    <col min="2" max="2" width="22.00390625" style="17" customWidth="1"/>
    <col min="3" max="3" width="15.57421875" style="17" customWidth="1"/>
    <col min="4" max="4" width="15.28125" style="17" customWidth="1"/>
    <col min="5" max="5" width="16.00390625" style="17" customWidth="1"/>
    <col min="6" max="6" width="9.7109375" style="17" customWidth="1"/>
    <col min="7" max="7" width="9.140625" style="17" customWidth="1"/>
    <col min="8" max="8" width="11.8515625" style="17" bestFit="1" customWidth="1"/>
    <col min="9" max="16384" width="9.140625" style="17" customWidth="1"/>
  </cols>
  <sheetData>
    <row r="1" spans="1:2" ht="15">
      <c r="A1" s="40" t="s">
        <v>64</v>
      </c>
      <c r="B1" s="40"/>
    </row>
    <row r="2" spans="1:6" ht="14.25" customHeight="1">
      <c r="A2" s="156" t="s">
        <v>65</v>
      </c>
      <c r="B2" s="156"/>
      <c r="C2" s="156"/>
      <c r="D2" s="156"/>
      <c r="E2" s="156"/>
      <c r="F2" s="156"/>
    </row>
    <row r="3" spans="1:6" ht="23.25" customHeight="1">
      <c r="A3" s="156"/>
      <c r="B3" s="156"/>
      <c r="C3" s="156"/>
      <c r="D3" s="156"/>
      <c r="E3" s="156"/>
      <c r="F3" s="156"/>
    </row>
    <row r="4" spans="1:6" ht="15" customHeight="1">
      <c r="A4" s="156"/>
      <c r="B4" s="156"/>
      <c r="C4" s="156"/>
      <c r="D4" s="156"/>
      <c r="E4" s="156"/>
      <c r="F4" s="156"/>
    </row>
    <row r="5" ht="15.75" thickBot="1"/>
    <row r="6" spans="2:5" ht="15.75" thickBot="1">
      <c r="B6" s="79" t="s">
        <v>73</v>
      </c>
      <c r="C6" s="80"/>
      <c r="D6" s="80"/>
      <c r="E6" s="80"/>
    </row>
    <row r="7" spans="2:5" ht="35.25" customHeight="1" thickBot="1">
      <c r="B7" s="179">
        <v>35430</v>
      </c>
      <c r="C7" s="178" t="s">
        <v>66</v>
      </c>
      <c r="D7" s="178" t="s">
        <v>55</v>
      </c>
      <c r="E7" s="178" t="s">
        <v>67</v>
      </c>
    </row>
    <row r="8" spans="2:5" ht="15.75" thickBot="1">
      <c r="B8" s="155"/>
      <c r="C8" s="75"/>
      <c r="D8" s="75"/>
      <c r="E8" s="75"/>
    </row>
    <row r="9" spans="2:9" ht="15.75" thickBot="1">
      <c r="B9" s="76" t="s">
        <v>68</v>
      </c>
      <c r="C9" s="69">
        <v>2023</v>
      </c>
      <c r="D9" s="70">
        <f>C9/$C$12</f>
        <v>0.15941686367218283</v>
      </c>
      <c r="E9" s="71">
        <v>12499</v>
      </c>
      <c r="F9" s="82"/>
      <c r="G9" s="81"/>
      <c r="H9" s="81"/>
      <c r="I9" s="82"/>
    </row>
    <row r="10" spans="2:9" ht="15.75" thickBot="1">
      <c r="B10" s="76" t="s">
        <v>69</v>
      </c>
      <c r="C10" s="69">
        <v>2875</v>
      </c>
      <c r="D10" s="70">
        <f>C10/$C$12</f>
        <v>0.22655634357762017</v>
      </c>
      <c r="E10" s="71">
        <v>12251</v>
      </c>
      <c r="F10" s="82"/>
      <c r="G10" s="81"/>
      <c r="H10" s="81"/>
      <c r="I10" s="82"/>
    </row>
    <row r="11" spans="2:9" ht="15.75" thickBot="1">
      <c r="B11" s="76" t="s">
        <v>70</v>
      </c>
      <c r="C11" s="69">
        <v>7792</v>
      </c>
      <c r="D11" s="70">
        <f>C11/$C$12</f>
        <v>0.614026792750197</v>
      </c>
      <c r="E11" s="71">
        <v>11934</v>
      </c>
      <c r="F11" s="82"/>
      <c r="G11" s="81"/>
      <c r="H11" s="81"/>
      <c r="I11" s="82"/>
    </row>
    <row r="12" spans="2:8" ht="15.75" thickBot="1">
      <c r="B12" s="77" t="s">
        <v>62</v>
      </c>
      <c r="C12" s="72">
        <f>SUM(C9:C11)</f>
        <v>12690</v>
      </c>
      <c r="D12" s="73">
        <f>SUM(D9:D11)</f>
        <v>1</v>
      </c>
      <c r="E12" s="74" t="s">
        <v>7</v>
      </c>
      <c r="G12" s="81"/>
      <c r="H12" s="81"/>
    </row>
    <row r="13" spans="2:8" ht="15.75" thickBot="1">
      <c r="B13" s="78" t="s">
        <v>71</v>
      </c>
      <c r="C13" s="75"/>
      <c r="D13" s="75"/>
      <c r="E13" s="75"/>
      <c r="G13" s="81"/>
      <c r="H13" s="81"/>
    </row>
    <row r="14" spans="2:8" ht="35.25" customHeight="1" thickBot="1">
      <c r="B14" s="154" t="s">
        <v>72</v>
      </c>
      <c r="C14" s="178" t="s">
        <v>66</v>
      </c>
      <c r="D14" s="178" t="s">
        <v>55</v>
      </c>
      <c r="E14" s="178" t="s">
        <v>67</v>
      </c>
      <c r="G14" s="81"/>
      <c r="H14" s="81"/>
    </row>
    <row r="15" spans="2:8" ht="15.75" thickBot="1">
      <c r="B15" s="155"/>
      <c r="C15" s="75"/>
      <c r="D15" s="75"/>
      <c r="E15" s="75"/>
      <c r="G15" s="81"/>
      <c r="H15" s="81"/>
    </row>
    <row r="16" spans="2:9" ht="15.75" thickBot="1">
      <c r="B16" s="76" t="s">
        <v>68</v>
      </c>
      <c r="C16" s="69">
        <v>471</v>
      </c>
      <c r="D16" s="70">
        <f>C16/$C$19</f>
        <v>0.09183076623123416</v>
      </c>
      <c r="E16" s="71">
        <v>10883</v>
      </c>
      <c r="F16" s="82"/>
      <c r="G16" s="81"/>
      <c r="H16" s="81"/>
      <c r="I16" s="82"/>
    </row>
    <row r="17" spans="2:9" ht="15.75" thickBot="1">
      <c r="B17" s="76" t="s">
        <v>69</v>
      </c>
      <c r="C17" s="69">
        <v>1035</v>
      </c>
      <c r="D17" s="70">
        <f>C17/$C$19</f>
        <v>0.20179372197309417</v>
      </c>
      <c r="E17" s="71">
        <v>10319</v>
      </c>
      <c r="F17" s="82"/>
      <c r="G17" s="81"/>
      <c r="H17" s="81"/>
      <c r="I17" s="82"/>
    </row>
    <row r="18" spans="2:9" ht="15.75" thickBot="1">
      <c r="B18" s="76" t="s">
        <v>70</v>
      </c>
      <c r="C18" s="69">
        <v>3623</v>
      </c>
      <c r="D18" s="70">
        <f>C18/$C$19</f>
        <v>0.7063755117956717</v>
      </c>
      <c r="E18" s="71">
        <v>9751</v>
      </c>
      <c r="F18" s="82"/>
      <c r="G18" s="81"/>
      <c r="H18" s="81"/>
      <c r="I18" s="82"/>
    </row>
    <row r="19" spans="2:8" ht="15.75" thickBot="1">
      <c r="B19" s="77" t="s">
        <v>62</v>
      </c>
      <c r="C19" s="72">
        <f>SUM(C16:C18)</f>
        <v>5129</v>
      </c>
      <c r="D19" s="73">
        <f>SUM(D16:D18)</f>
        <v>1</v>
      </c>
      <c r="E19" s="74" t="s">
        <v>7</v>
      </c>
      <c r="G19" s="81"/>
      <c r="H19" s="81"/>
    </row>
    <row r="20" spans="2:8" ht="15.75" thickBot="1">
      <c r="B20" s="78" t="s">
        <v>71</v>
      </c>
      <c r="C20" s="75"/>
      <c r="D20" s="75"/>
      <c r="E20" s="75"/>
      <c r="G20" s="81"/>
      <c r="H20" s="81"/>
    </row>
    <row r="21" spans="2:8" ht="35.25" customHeight="1" thickBot="1">
      <c r="B21" s="179">
        <v>37257</v>
      </c>
      <c r="C21" s="178" t="s">
        <v>66</v>
      </c>
      <c r="D21" s="178" t="s">
        <v>55</v>
      </c>
      <c r="E21" s="178" t="s">
        <v>67</v>
      </c>
      <c r="G21" s="81"/>
      <c r="H21" s="81"/>
    </row>
    <row r="22" spans="2:8" ht="15.75" thickBot="1">
      <c r="B22" s="155"/>
      <c r="C22" s="75"/>
      <c r="D22" s="75"/>
      <c r="E22" s="75"/>
      <c r="G22" s="81"/>
      <c r="H22" s="81"/>
    </row>
    <row r="23" spans="2:9" ht="15.75" thickBot="1">
      <c r="B23" s="76" t="s">
        <v>68</v>
      </c>
      <c r="C23" s="69">
        <v>5911</v>
      </c>
      <c r="D23" s="70">
        <f>C23/$C$26</f>
        <v>0.09889576710724443</v>
      </c>
      <c r="E23" s="71">
        <v>11427</v>
      </c>
      <c r="F23" s="82"/>
      <c r="G23" s="81"/>
      <c r="H23" s="81"/>
      <c r="I23" s="82"/>
    </row>
    <row r="24" spans="2:9" ht="15.75" thickBot="1">
      <c r="B24" s="76" t="s">
        <v>69</v>
      </c>
      <c r="C24" s="69">
        <v>14599</v>
      </c>
      <c r="D24" s="70">
        <f>C24/$C$26</f>
        <v>0.24425296971724947</v>
      </c>
      <c r="E24" s="71">
        <v>10833</v>
      </c>
      <c r="F24" s="82"/>
      <c r="G24" s="81"/>
      <c r="H24" s="81"/>
      <c r="I24" s="82"/>
    </row>
    <row r="25" spans="2:9" ht="15.75" thickBot="1">
      <c r="B25" s="76" t="s">
        <v>70</v>
      </c>
      <c r="C25" s="69">
        <v>39260</v>
      </c>
      <c r="D25" s="70">
        <f>C25/$C$26</f>
        <v>0.6568512631755061</v>
      </c>
      <c r="E25" s="71">
        <v>10240</v>
      </c>
      <c r="F25" s="82"/>
      <c r="G25" s="81"/>
      <c r="H25" s="81"/>
      <c r="I25" s="82"/>
    </row>
    <row r="26" spans="2:8" ht="15.75" thickBot="1">
      <c r="B26" s="77" t="s">
        <v>62</v>
      </c>
      <c r="C26" s="72">
        <f>SUM(C23:C25)</f>
        <v>59770</v>
      </c>
      <c r="D26" s="73">
        <f>SUM(D23:D25)</f>
        <v>1</v>
      </c>
      <c r="E26" s="74" t="s">
        <v>7</v>
      </c>
      <c r="G26" s="81"/>
      <c r="H26" s="83"/>
    </row>
    <row r="27" ht="14.25" customHeight="1"/>
    <row r="28" ht="16.5" customHeight="1"/>
    <row r="29" ht="15" customHeight="1"/>
    <row r="30" ht="14.25" customHeight="1"/>
    <row r="31" ht="16.5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4">
    <mergeCell ref="B7:B8"/>
    <mergeCell ref="B14:B15"/>
    <mergeCell ref="B21:B22"/>
    <mergeCell ref="A2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29.7109375" style="62" customWidth="1"/>
    <col min="2" max="2" width="12.57421875" style="62" customWidth="1"/>
    <col min="3" max="3" width="14.57421875" style="62" customWidth="1"/>
    <col min="4" max="4" width="14.140625" style="62" customWidth="1"/>
    <col min="5" max="5" width="13.421875" style="62" customWidth="1"/>
    <col min="6" max="6" width="13.00390625" style="62" customWidth="1"/>
    <col min="7" max="8" width="9.140625" style="62" customWidth="1"/>
    <col min="9" max="9" width="11.57421875" style="62" bestFit="1" customWidth="1"/>
    <col min="10" max="10" width="9.57421875" style="62" bestFit="1" customWidth="1"/>
    <col min="11" max="16384" width="9.140625" style="62" customWidth="1"/>
  </cols>
  <sheetData>
    <row r="1" ht="15.75" thickBot="1">
      <c r="A1" s="40" t="s">
        <v>74</v>
      </c>
    </row>
    <row r="2" spans="1:6" ht="16.5" customHeight="1">
      <c r="A2" s="157" t="s">
        <v>75</v>
      </c>
      <c r="B2" s="158"/>
      <c r="C2" s="158"/>
      <c r="D2" s="158"/>
      <c r="E2" s="158"/>
      <c r="F2" s="159"/>
    </row>
    <row r="3" spans="1:6" ht="22.5" customHeight="1" thickBot="1">
      <c r="A3" s="160"/>
      <c r="B3" s="161"/>
      <c r="C3" s="161"/>
      <c r="D3" s="161"/>
      <c r="E3" s="161"/>
      <c r="F3" s="162"/>
    </row>
    <row r="4" ht="15.75" customHeight="1" thickBot="1"/>
    <row r="5" spans="1:6" ht="35.25" customHeight="1" thickBot="1">
      <c r="A5" s="180" t="s">
        <v>76</v>
      </c>
      <c r="B5" s="181" t="s">
        <v>77</v>
      </c>
      <c r="C5" s="182" t="s">
        <v>17</v>
      </c>
      <c r="D5" s="182" t="s">
        <v>18</v>
      </c>
      <c r="E5" s="182" t="s">
        <v>19</v>
      </c>
      <c r="F5" s="182" t="s">
        <v>35</v>
      </c>
    </row>
    <row r="6" spans="1:10" ht="15.75" thickBot="1">
      <c r="A6" s="84" t="s">
        <v>78</v>
      </c>
      <c r="B6" s="85">
        <v>42490</v>
      </c>
      <c r="C6" s="94">
        <v>2</v>
      </c>
      <c r="D6" s="94">
        <v>7</v>
      </c>
      <c r="E6" s="94">
        <v>101</v>
      </c>
      <c r="F6" s="75">
        <f aca="true" t="shared" si="0" ref="F6:F13">SUM(C6:E6)</f>
        <v>110</v>
      </c>
      <c r="H6" s="90"/>
      <c r="J6" s="91"/>
    </row>
    <row r="7" spans="1:10" ht="15.75" thickBot="1">
      <c r="A7" s="84" t="s">
        <v>79</v>
      </c>
      <c r="B7" s="85">
        <v>39592</v>
      </c>
      <c r="C7" s="94">
        <v>8</v>
      </c>
      <c r="D7" s="94">
        <v>1</v>
      </c>
      <c r="E7" s="94">
        <v>32</v>
      </c>
      <c r="F7" s="75">
        <f t="shared" si="0"/>
        <v>41</v>
      </c>
      <c r="H7" s="90"/>
      <c r="J7" s="91"/>
    </row>
    <row r="8" spans="1:10" ht="15.75" thickBot="1">
      <c r="A8" s="84" t="s">
        <v>80</v>
      </c>
      <c r="B8" s="85">
        <v>41244</v>
      </c>
      <c r="C8" s="94">
        <v>38</v>
      </c>
      <c r="D8" s="94">
        <v>15</v>
      </c>
      <c r="E8" s="94">
        <v>848</v>
      </c>
      <c r="F8" s="69">
        <f t="shared" si="0"/>
        <v>901</v>
      </c>
      <c r="H8" s="90"/>
      <c r="I8" s="92"/>
      <c r="J8" s="91"/>
    </row>
    <row r="9" spans="1:10" ht="15.75" thickBot="1">
      <c r="A9" s="84" t="s">
        <v>81</v>
      </c>
      <c r="B9" s="85">
        <v>51833</v>
      </c>
      <c r="C9" s="94">
        <v>2</v>
      </c>
      <c r="D9" s="94">
        <v>0</v>
      </c>
      <c r="E9" s="94">
        <v>42</v>
      </c>
      <c r="F9" s="69">
        <f t="shared" si="0"/>
        <v>44</v>
      </c>
      <c r="H9" s="90"/>
      <c r="J9" s="91"/>
    </row>
    <row r="10" spans="1:10" ht="15.75" thickBot="1">
      <c r="A10" s="84" t="s">
        <v>82</v>
      </c>
      <c r="B10" s="85">
        <v>51515</v>
      </c>
      <c r="C10" s="94">
        <v>2</v>
      </c>
      <c r="D10" s="94">
        <v>1</v>
      </c>
      <c r="E10" s="94">
        <v>43</v>
      </c>
      <c r="F10" s="69">
        <f t="shared" si="0"/>
        <v>46</v>
      </c>
      <c r="H10" s="90"/>
      <c r="J10" s="91"/>
    </row>
    <row r="11" spans="1:10" ht="15.75" thickBot="1">
      <c r="A11" s="84" t="s">
        <v>83</v>
      </c>
      <c r="B11" s="85">
        <v>51389</v>
      </c>
      <c r="C11" s="94">
        <v>1</v>
      </c>
      <c r="D11" s="94">
        <v>0</v>
      </c>
      <c r="E11" s="94">
        <v>51</v>
      </c>
      <c r="F11" s="69">
        <f t="shared" si="0"/>
        <v>52</v>
      </c>
      <c r="H11" s="90"/>
      <c r="J11" s="91"/>
    </row>
    <row r="12" spans="1:10" ht="15.75" thickBot="1">
      <c r="A12" s="84" t="s">
        <v>84</v>
      </c>
      <c r="B12" s="85">
        <v>52840</v>
      </c>
      <c r="C12" s="94">
        <v>4</v>
      </c>
      <c r="D12" s="94">
        <v>0</v>
      </c>
      <c r="E12" s="94">
        <v>49</v>
      </c>
      <c r="F12" s="69">
        <f t="shared" si="0"/>
        <v>53</v>
      </c>
      <c r="H12" s="90"/>
      <c r="J12" s="91"/>
    </row>
    <row r="13" spans="1:10" ht="15.75" thickBot="1">
      <c r="A13" s="84" t="s">
        <v>85</v>
      </c>
      <c r="B13" s="85">
        <v>53691</v>
      </c>
      <c r="C13" s="94">
        <v>0</v>
      </c>
      <c r="D13" s="94">
        <v>0</v>
      </c>
      <c r="E13" s="94">
        <v>63</v>
      </c>
      <c r="F13" s="69">
        <f t="shared" si="0"/>
        <v>63</v>
      </c>
      <c r="H13" s="90"/>
      <c r="J13" s="91"/>
    </row>
    <row r="14" spans="1:6" ht="15.75" thickBot="1">
      <c r="A14" s="77" t="s">
        <v>86</v>
      </c>
      <c r="B14" s="86"/>
      <c r="C14" s="74">
        <f>SUM(C6:C13)</f>
        <v>57</v>
      </c>
      <c r="D14" s="74">
        <f>SUM(D6:D13)</f>
        <v>24</v>
      </c>
      <c r="E14" s="72">
        <f>SUM(E6:E13)</f>
        <v>1229</v>
      </c>
      <c r="F14" s="72">
        <f>SUM(F6:F13)</f>
        <v>1310</v>
      </c>
    </row>
    <row r="15" ht="12.75" customHeight="1"/>
    <row r="16" ht="12.75" customHeight="1"/>
    <row r="17" ht="12.75" customHeight="1"/>
    <row r="18" ht="24" customHeight="1"/>
  </sheetData>
  <sheetProtection password="C73A" sheet="1" formatCells="0" formatColumns="0" formatRows="0" insertColumns="0" insertRows="0" insertHyperlinks="0" deleteColumns="0" deleteRows="0" sort="0" autoFilter="0" pivotTables="0"/>
  <mergeCells count="1">
    <mergeCell ref="A2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 PIOM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biljana.milenkovska</dc:creator>
  <cp:keywords/>
  <dc:description/>
  <cp:lastModifiedBy>Makfire Haskaj</cp:lastModifiedBy>
  <cp:lastPrinted>2020-12-15T10:42:05Z</cp:lastPrinted>
  <dcterms:created xsi:type="dcterms:W3CDTF">2013-03-22T11:33:30Z</dcterms:created>
  <dcterms:modified xsi:type="dcterms:W3CDTF">2020-12-17T07:28:14Z</dcterms:modified>
  <cp:category/>
  <cp:version/>
  <cp:contentType/>
  <cp:contentStatus/>
</cp:coreProperties>
</file>