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65" windowWidth="8535" windowHeight="1170" activeTab="0"/>
  </bookViews>
  <sheets>
    <sheet name="shfryt.të pensionit" sheetId="1" r:id="rId1"/>
    <sheet name="shfry.sipas grupeve të pagesës" sheetId="2" r:id="rId2"/>
    <sheet name="pens.më të ulëta" sheetId="3" r:id="rId3"/>
    <sheet name="pens.maksimale" sheetId="4" r:id="rId4"/>
    <sheet name="shfry.të rinj" sheetId="5" r:id="rId5"/>
    <sheet name="shfry.të ndjerë" sheetId="6" r:id="rId6"/>
    <sheet name="lëv. e 5% për harmonizim" sheetId="7" r:id="rId7"/>
    <sheet name="shfry.qëpaguajnë anëtarësim" sheetId="8" r:id="rId8"/>
    <sheet name="mjete të paguara për f.solidar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<sst xmlns="http://schemas.openxmlformats.org/spreadsheetml/2006/main" count="170" uniqueCount="131">
  <si>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</si>
  <si>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</si>
  <si>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</si>
  <si>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</si>
  <si>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</si>
  <si>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</si>
  <si>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</si>
  <si>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Мај</t>
  </si>
  <si>
    <t xml:space="preserve">Мај </t>
  </si>
  <si>
    <t xml:space="preserve"> 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</si>
  <si>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</si>
  <si>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</si>
  <si>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</si>
  <si>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</si>
  <si>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</si>
  <si>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</si>
  <si>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shkurt  2023 </t>
  </si>
  <si>
    <t xml:space="preserve">  Të dhëna për gjendjen e numrit të shfrytëzuesve të pensionit për muajin shkurt të vitit 2023</t>
  </si>
  <si>
    <t xml:space="preserve">       Gjendja e shfrytëzuesve të pensionit nga pensioni i paguar sipas llojit, sipas të drejtës së arritur dhe pensionit mesatar për muajin shkurt të vitit 2023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</si>
  <si>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</si>
  <si>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</si>
  <si>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</si>
  <si>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</si>
  <si>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</si>
  <si>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</si>
  <si>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</si>
  <si>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shkurt të vitit 2023</t>
  </si>
  <si>
    <t>Grafikoni 1.</t>
  </si>
  <si>
    <t>Struktura e pensionistëve sipas shumës së pensionit për muajin shkurt të vitit 2023</t>
  </si>
  <si>
    <t>Tabela nr. 2</t>
  </si>
  <si>
    <t>Shuma në denarë</t>
  </si>
  <si>
    <t>Pen.familjar</t>
  </si>
  <si>
    <t>Pen. Invalidor</t>
  </si>
  <si>
    <t>Pen.i pleqërisë</t>
  </si>
  <si>
    <t>Pen.ushtarak</t>
  </si>
  <si>
    <t>Pen.bujqësor</t>
  </si>
  <si>
    <t>Gjithsej</t>
  </si>
  <si>
    <t>Struktura</t>
  </si>
  <si>
    <t>Gjendja e shfrytëzuesve të pensionit sipas grupeve të pagesave për muajin shkurt të vitit 2023</t>
  </si>
  <si>
    <t>Deri  (12.200,00)</t>
  </si>
  <si>
    <t xml:space="preserve"> (Prej 12.201,00-16.000,00)</t>
  </si>
  <si>
    <t xml:space="preserve"> Prej (16.001,00- 20.000,00)</t>
  </si>
  <si>
    <t>Mbi. (20.001,00)</t>
  </si>
  <si>
    <t xml:space="preserve">                 Grafikoni nr.2.  Struktura e pensionistëve sipas grupeve të pagesave për muajin shkurt të vitit 2023</t>
  </si>
  <si>
    <t>Tabela nr.3</t>
  </si>
  <si>
    <t xml:space="preserve">E drejta e realizuar deri  </t>
  </si>
  <si>
    <t xml:space="preserve">31-12-1996 </t>
  </si>
  <si>
    <t>Numri</t>
  </si>
  <si>
    <t>Shuma</t>
  </si>
  <si>
    <t>Numri i shfrytëzuesve  të pensionit më të ulët sipas grupeve të shumave për muajin shkurt të vitit 2023</t>
  </si>
  <si>
    <t>Grupi  I</t>
  </si>
  <si>
    <t>Grupi II</t>
  </si>
  <si>
    <t>Grupi III</t>
  </si>
  <si>
    <t xml:space="preserve">Gjithsej </t>
  </si>
  <si>
    <t xml:space="preserve">E drejtë e realizuar prej </t>
  </si>
  <si>
    <t>01-01-2002 .</t>
  </si>
  <si>
    <t xml:space="preserve"> 01.01.1997 </t>
  </si>
  <si>
    <t xml:space="preserve">Shënim: Prej datës 01.01.2023  miratohet pensioni maksimal i sapoformuar në përputhje me nenin 230 paragrafi 1 dhe nenin 52 paragrafi 1 tëLigjit të Sigurimit Pensional dhe invalidor të Maqedonisë së Veriut  ,, Gazeta Zyrtare " nr. 98/2012 dhe shpalljen e Entit Shtetëror për Statistikë numër 4.1.23.16 prej datës 22.02.2023 për shumën e rrogës mesatare neto të përfituar në vitin 2022, shuma e pensionit arrin 60.294,00 denarë dhe e njëjta do të vlejë prej datës 01.01.2023, ndërsa aktvendimi do të sillet prej datës 01.03.2023. </t>
  </si>
  <si>
    <t>Tabela nr. 4</t>
  </si>
  <si>
    <t xml:space="preserve">E drejta e realizuar               </t>
  </si>
  <si>
    <t>Denarë</t>
  </si>
  <si>
    <t>Numri i shfrytëzuesve të shumës më të lartë të pensionit sipas llojit për muajin shkurt të vitit 2023</t>
  </si>
  <si>
    <t>E drejta e realizuar deri 31.12.1996</t>
  </si>
  <si>
    <t>E drejta e realizuar prej 01.01.1997</t>
  </si>
  <si>
    <t>E drejta e realizuar prej  01.01.2002</t>
  </si>
  <si>
    <t>E drejta e realizuar prej 01.01.2016</t>
  </si>
  <si>
    <t>E drejta e realizuar prej  01.01.2017</t>
  </si>
  <si>
    <t>E drejta e realizuar prej  01.01.2018</t>
  </si>
  <si>
    <t>E drejta e realizuar prej  01.01.2019</t>
  </si>
  <si>
    <t>E drejta e realizuar prej  01.01.2020</t>
  </si>
  <si>
    <t>E drejta e realizuar prej  01.01.2021</t>
  </si>
  <si>
    <t>E drejta e realizuar prej  01.01.2022</t>
  </si>
  <si>
    <t>GJITHSEJ</t>
  </si>
  <si>
    <t>Tabela nr.5</t>
  </si>
  <si>
    <t>Shfrytëzues të rinj sipas llojit të pensionit</t>
  </si>
  <si>
    <t>Pensionistë të rinj</t>
  </si>
  <si>
    <t>Burra</t>
  </si>
  <si>
    <t>Gra</t>
  </si>
  <si>
    <t xml:space="preserve">Gjendja e shfrytëzuesve të rinj të pensionit për muajin shkurt të vitit 2023 </t>
  </si>
  <si>
    <t xml:space="preserve">Pensione familjare </t>
  </si>
  <si>
    <t xml:space="preserve">Pensione invalidore </t>
  </si>
  <si>
    <t xml:space="preserve">Pensione pleqërie </t>
  </si>
  <si>
    <t xml:space="preserve">Gjithsej  </t>
  </si>
  <si>
    <t>Tabela nr.6</t>
  </si>
  <si>
    <t>Shfrytëzues të ndjerë sipas llojit të pensionit</t>
  </si>
  <si>
    <t xml:space="preserve">Pensionistë të ndjerë </t>
  </si>
  <si>
    <t xml:space="preserve">Gjendja e shfrytëzuesve të ndjerë të pensionit për muajin shkurt të vitit 2023 </t>
  </si>
  <si>
    <t>Tabela nr.7</t>
  </si>
  <si>
    <t xml:space="preserve">    Lëvizja e përqindjes së harmonizimit të pensioneve sipas viteve </t>
  </si>
  <si>
    <t>Harmonizimi vjetor</t>
  </si>
  <si>
    <t>nga 1 janari</t>
  </si>
  <si>
    <t>nga 1 korriku</t>
  </si>
  <si>
    <t xml:space="preserve">Për shfrytëzuesit të cilët të drejtën e tyre e kanë realizuar në shkurt të vitit 2014 - rritje të pensioneve për 600 denarë në shumë fikse </t>
  </si>
  <si>
    <t xml:space="preserve">Për shfrytëzuesit të cilët të drejtën e tyre e kanë realizuar në shtator të vitit 2015 - rritje të pensioneve për 621 denarë në shumë fikse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</si>
  <si>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</si>
  <si>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</si>
  <si>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</si>
  <si>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 xml:space="preserve">Numri i shfrytëzuesve të cilët paguajnë anëtarësim dhe mjetet e paguara në llogarinë e Lidhjes së shoqatave të pensionistëve për periudhën janar - dhjetor të vitit 2023  </t>
  </si>
  <si>
    <t>N.Ren</t>
  </si>
  <si>
    <t>Muaji</t>
  </si>
  <si>
    <t xml:space="preserve">Numri i shfrytëzuesve të pensionit prej të cilëve realizohet mbajtje </t>
  </si>
  <si>
    <t>Anëtarësimi</t>
  </si>
  <si>
    <t xml:space="preserve">Mjetet e paguara Lidhjes së shoqatës së pensionistëve </t>
  </si>
  <si>
    <t xml:space="preserve">Janar  </t>
  </si>
  <si>
    <t xml:space="preserve">Shkurt </t>
  </si>
  <si>
    <t xml:space="preserve">Mars </t>
  </si>
  <si>
    <t>Prill</t>
  </si>
  <si>
    <t>Qershor</t>
  </si>
  <si>
    <t>Korrik</t>
  </si>
  <si>
    <t>Gusht</t>
  </si>
  <si>
    <t>Shtator</t>
  </si>
  <si>
    <t>Tetor</t>
  </si>
  <si>
    <t>Nëntor</t>
  </si>
  <si>
    <t>Dhjetor</t>
  </si>
  <si>
    <t>Tabela nr.9</t>
  </si>
  <si>
    <t xml:space="preserve"> Mjetet e paguara nga fondi solidar për periudhën janar - dhjetor të vitit 2023</t>
  </si>
  <si>
    <t xml:space="preserve">Muaji </t>
  </si>
  <si>
    <t>Mjetet e paguara nga fondi solidar (denarë)</t>
  </si>
  <si>
    <t>Numri i kërkesave të paguara për shfrytëzuesit e ndjerë</t>
  </si>
  <si>
    <t xml:space="preserve">Janar </t>
  </si>
  <si>
    <t>Shkurt</t>
  </si>
  <si>
    <t xml:space="preserve">Mars  </t>
  </si>
  <si>
    <t xml:space="preserve">Prill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</si>
  <si>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</si>
  <si>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</si>
  <si>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</si>
  <si>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</si>
  <si>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</si>
  <si>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</si>
  <si>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</si>
  <si>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prej 1 shtatori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</si>
</sst>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b/>
      <sz val="10"/>
      <name val="StobiSans Regular"/>
      <family val="3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b/>
      <sz val="9"/>
      <color indexed="8"/>
      <name val="StobiSerif Regular"/>
      <family val="0"/>
    </font>
    <font>
      <sz val="8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10" fontId="5" fillId="0" borderId="14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0" xfId="58" applyFont="1">
      <alignment/>
      <protection/>
    </xf>
    <xf numFmtId="0" fontId="3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7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7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6" fillId="0" borderId="14" xfId="42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4" xfId="0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0" fontId="60" fillId="0" borderId="0" xfId="58" applyFont="1" applyFill="1" applyBorder="1">
      <alignment/>
      <protection/>
    </xf>
    <xf numFmtId="0" fontId="59" fillId="0" borderId="0" xfId="58" applyFont="1" applyFill="1" applyBorder="1">
      <alignment/>
      <protection/>
    </xf>
    <xf numFmtId="2" fontId="59" fillId="0" borderId="0" xfId="58" applyNumberFormat="1" applyFont="1" applyFill="1" applyBorder="1">
      <alignment/>
      <protection/>
    </xf>
    <xf numFmtId="10" fontId="59" fillId="0" borderId="0" xfId="58" applyNumberFormat="1" applyFont="1" applyFill="1" applyBorder="1">
      <alignment/>
      <protection/>
    </xf>
    <xf numFmtId="0" fontId="61" fillId="0" borderId="0" xfId="58" applyFont="1" applyFill="1" applyBorder="1" applyAlignment="1">
      <alignment horizontal="center"/>
      <protection/>
    </xf>
    <xf numFmtId="0" fontId="3" fillId="35" borderId="16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6" borderId="21" xfId="58" applyFont="1" applyFill="1" applyBorder="1" applyAlignment="1">
      <alignment horizontal="center" vertical="center" wrapText="1"/>
      <protection/>
    </xf>
    <xf numFmtId="0" fontId="5" fillId="36" borderId="22" xfId="58" applyFont="1" applyFill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/>
    </xf>
    <xf numFmtId="3" fontId="6" fillId="37" borderId="14" xfId="0" applyNumberFormat="1" applyFont="1" applyFill="1" applyBorder="1" applyAlignment="1">
      <alignment horizontal="center"/>
    </xf>
    <xf numFmtId="0" fontId="7" fillId="36" borderId="20" xfId="0" applyFont="1" applyFill="1" applyBorder="1" applyAlignment="1">
      <alignment/>
    </xf>
    <xf numFmtId="3" fontId="3" fillId="36" borderId="23" xfId="58" applyNumberFormat="1" applyFont="1" applyFill="1" applyBorder="1" applyAlignment="1">
      <alignment horizontal="center"/>
      <protection/>
    </xf>
    <xf numFmtId="10" fontId="10" fillId="0" borderId="14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10" fontId="10" fillId="0" borderId="14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14" xfId="58" applyFont="1" applyFill="1" applyBorder="1">
      <alignment/>
      <protection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1" fillId="0" borderId="10" xfId="0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5" fillId="0" borderId="0" xfId="0" applyFont="1" applyAlignment="1">
      <alignment/>
    </xf>
    <xf numFmtId="3" fontId="59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6" fillId="35" borderId="14" xfId="0" applyNumberFormat="1" applyFont="1" applyFill="1" applyBorder="1" applyAlignment="1">
      <alignment horizontal="center"/>
    </xf>
    <xf numFmtId="3" fontId="6" fillId="35" borderId="19" xfId="0" applyNumberFormat="1" applyFont="1" applyFill="1" applyBorder="1" applyAlignment="1">
      <alignment horizontal="center"/>
    </xf>
    <xf numFmtId="3" fontId="3" fillId="35" borderId="23" xfId="0" applyNumberFormat="1" applyFont="1" applyFill="1" applyBorder="1" applyAlignment="1">
      <alignment horizontal="center"/>
    </xf>
    <xf numFmtId="3" fontId="3" fillId="35" borderId="24" xfId="0" applyNumberFormat="1" applyFont="1" applyFill="1" applyBorder="1" applyAlignment="1">
      <alignment horizontal="center"/>
    </xf>
    <xf numFmtId="171" fontId="6" fillId="0" borderId="19" xfId="44" applyFont="1" applyBorder="1" applyAlignment="1">
      <alignment vertical="center"/>
    </xf>
    <xf numFmtId="171" fontId="6" fillId="37" borderId="19" xfId="44" applyFont="1" applyFill="1" applyBorder="1" applyAlignment="1">
      <alignment vertical="center"/>
    </xf>
    <xf numFmtId="171" fontId="3" fillId="36" borderId="24" xfId="44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/>
    </xf>
    <xf numFmtId="3" fontId="3" fillId="36" borderId="23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 vertical="center"/>
    </xf>
    <xf numFmtId="10" fontId="11" fillId="0" borderId="14" xfId="0" applyNumberFormat="1" applyFont="1" applyBorder="1" applyAlignment="1">
      <alignment horizontal="right"/>
    </xf>
    <xf numFmtId="0" fontId="59" fillId="0" borderId="0" xfId="0" applyFont="1" applyFill="1" applyAlignment="1">
      <alignment/>
    </xf>
    <xf numFmtId="0" fontId="3" fillId="0" borderId="16" xfId="0" applyFont="1" applyBorder="1" applyAlignment="1">
      <alignment/>
    </xf>
    <xf numFmtId="0" fontId="3" fillId="37" borderId="16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33" borderId="12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7" borderId="26" xfId="0" applyFont="1" applyFill="1" applyBorder="1" applyAlignment="1">
      <alignment horizontal="center" wrapText="1"/>
    </xf>
    <xf numFmtId="197" fontId="3" fillId="37" borderId="27" xfId="0" applyNumberFormat="1" applyFont="1" applyFill="1" applyBorder="1" applyAlignment="1">
      <alignment horizontal="center"/>
    </xf>
    <xf numFmtId="197" fontId="3" fillId="37" borderId="28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36" borderId="29" xfId="0" applyNumberFormat="1" applyFont="1" applyFill="1" applyBorder="1" applyAlignment="1">
      <alignment horizontal="center"/>
    </xf>
    <xf numFmtId="4" fontId="3" fillId="36" borderId="30" xfId="0" applyNumberFormat="1" applyFont="1" applyFill="1" applyBorder="1" applyAlignment="1">
      <alignment horizontal="center"/>
    </xf>
    <xf numFmtId="4" fontId="3" fillId="36" borderId="31" xfId="0" applyNumberFormat="1" applyFont="1" applyFill="1" applyBorder="1" applyAlignment="1">
      <alignment horizontal="center"/>
    </xf>
    <xf numFmtId="4" fontId="6" fillId="37" borderId="32" xfId="0" applyNumberFormat="1" applyFont="1" applyFill="1" applyBorder="1" applyAlignment="1">
      <alignment horizontal="center"/>
    </xf>
    <xf numFmtId="4" fontId="6" fillId="37" borderId="18" xfId="0" applyNumberFormat="1" applyFont="1" applyFill="1" applyBorder="1" applyAlignment="1">
      <alignment horizontal="center"/>
    </xf>
    <xf numFmtId="4" fontId="6" fillId="37" borderId="33" xfId="0" applyNumberFormat="1" applyFont="1" applyFill="1" applyBorder="1" applyAlignment="1">
      <alignment horizontal="center"/>
    </xf>
    <xf numFmtId="3" fontId="3" fillId="36" borderId="34" xfId="0" applyNumberFormat="1" applyFont="1" applyFill="1" applyBorder="1" applyAlignment="1">
      <alignment horizontal="center"/>
    </xf>
    <xf numFmtId="3" fontId="3" fillId="36" borderId="35" xfId="0" applyNumberFormat="1" applyFont="1" applyFill="1" applyBorder="1" applyAlignment="1">
      <alignment horizontal="center"/>
    </xf>
    <xf numFmtId="3" fontId="3" fillId="36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7" borderId="37" xfId="58" applyFont="1" applyFill="1" applyBorder="1" applyAlignment="1">
      <alignment horizontal="center" vertical="center" wrapText="1"/>
      <protection/>
    </xf>
    <xf numFmtId="0" fontId="3" fillId="37" borderId="38" xfId="58" applyFont="1" applyFill="1" applyBorder="1" applyAlignment="1">
      <alignment horizontal="center" vertical="center" wrapText="1"/>
      <protection/>
    </xf>
    <xf numFmtId="0" fontId="3" fillId="37" borderId="39" xfId="58" applyFont="1" applyFill="1" applyBorder="1" applyAlignment="1">
      <alignment horizontal="center" vertical="center" wrapText="1"/>
      <protection/>
    </xf>
    <xf numFmtId="0" fontId="3" fillId="37" borderId="40" xfId="58" applyFont="1" applyFill="1" applyBorder="1" applyAlignment="1">
      <alignment horizontal="center" vertical="center" wrapText="1"/>
      <protection/>
    </xf>
    <xf numFmtId="0" fontId="3" fillId="37" borderId="41" xfId="58" applyFont="1" applyFill="1" applyBorder="1" applyAlignment="1">
      <alignment horizontal="center" vertical="center" wrapText="1"/>
      <protection/>
    </xf>
    <xf numFmtId="0" fontId="3" fillId="37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37" borderId="0" xfId="58" applyFont="1" applyFill="1" applyBorder="1" applyAlignment="1">
      <alignment horizontal="center" vertical="center" wrapText="1"/>
      <protection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shkurt 2023</a:t>
            </a:r>
          </a:p>
        </c:rich>
      </c:tx>
      <c:layout>
        <c:manualLayout>
          <c:xMode val="factor"/>
          <c:yMode val="factor"/>
          <c:x val="0.102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 22,40%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 
8,38%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 68,95%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0,26%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Pens.min.bujqësor 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'shfryt.të pensionit'!$C$27:$C$31</c:f>
              <c:strCache/>
            </c:strRef>
          </c:cat>
          <c:val>
            <c:numRef>
              <c:f>'shfryt.të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pagesave për muajin shkurt 2023</a:t>
            </a:r>
          </a:p>
        </c:rich>
      </c:tx>
      <c:layout>
        <c:manualLayout>
          <c:xMode val="factor"/>
          <c:yMode val="factor"/>
          <c:x val="0.1097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pagesës'!$A$7:$A$10</c:f>
              <c:strCache/>
            </c:strRef>
          </c:cat>
          <c:val>
            <c:numRef>
              <c:f>'shfry.sipas grupeve të pagesës'!$H$7:$H$10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23</xdr:row>
      <xdr:rowOff>123825</xdr:rowOff>
    </xdr:from>
    <xdr:to>
      <xdr:col>5</xdr:col>
      <xdr:colOff>66675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714375" y="586740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38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1.00390625" style="22" customWidth="1"/>
    <col min="2" max="2" width="15.57421875" style="22" customWidth="1"/>
    <col min="3" max="3" width="16.28125" style="22" customWidth="1"/>
    <col min="4" max="4" width="15.00390625" style="22" customWidth="1"/>
    <col min="5" max="5" width="17.00390625" style="22" customWidth="1"/>
    <col min="6" max="6" width="16.57421875" style="22" customWidth="1"/>
    <col min="7" max="7" width="9.140625" style="22" customWidth="1"/>
    <col min="8" max="8" width="12.28125" style="22" customWidth="1"/>
    <col min="9" max="9" width="12.00390625" style="22" customWidth="1"/>
    <col min="10" max="10" width="12.421875" style="22" customWidth="1"/>
    <col min="11" max="11" width="16.28125" style="22" customWidth="1"/>
    <col min="12" max="12" width="15.421875" style="22" bestFit="1" customWidth="1"/>
    <col min="13" max="16384" width="9.140625" style="22" customWidth="1"/>
  </cols>
  <sheetData>
    <row r="1" ht="15">
      <c r="A1" s="122" t="s">
        <v>10</v>
      </c>
    </row>
    <row r="2" spans="1:5" ht="15.75" customHeight="1">
      <c r="A2" s="150" t="s">
        <v>17</v>
      </c>
      <c r="B2" s="151"/>
      <c r="C2" s="151"/>
      <c r="D2" s="151"/>
      <c r="E2" s="152"/>
    </row>
    <row r="3" spans="1:5" ht="26.25" customHeight="1">
      <c r="A3" s="153"/>
      <c r="B3" s="154"/>
      <c r="C3" s="154"/>
      <c r="D3" s="154"/>
      <c r="E3" s="155"/>
    </row>
    <row r="4" spans="1:5" ht="19.5" customHeight="1">
      <c r="A4" s="36"/>
      <c r="B4" s="36"/>
      <c r="C4" s="36"/>
      <c r="D4" s="36"/>
      <c r="E4" s="37"/>
    </row>
    <row r="5" spans="1:7" ht="38.25" customHeight="1" thickBot="1">
      <c r="A5" s="158" t="s">
        <v>18</v>
      </c>
      <c r="B5" s="158"/>
      <c r="C5" s="158"/>
      <c r="D5" s="158"/>
      <c r="E5" s="158"/>
      <c r="G5" s="38"/>
    </row>
    <row r="6" spans="1:7" ht="23.25" customHeight="1">
      <c r="A6" s="39" t="s">
        <v>16</v>
      </c>
      <c r="B6" s="159" t="s">
        <v>11</v>
      </c>
      <c r="C6" s="159" t="s">
        <v>12</v>
      </c>
      <c r="D6" s="159" t="s">
        <v>13</v>
      </c>
      <c r="E6" s="156" t="s">
        <v>14</v>
      </c>
      <c r="F6" s="162"/>
      <c r="G6" s="163"/>
    </row>
    <row r="7" spans="1:5" ht="47.25" customHeight="1">
      <c r="A7" s="123" t="s">
        <v>15</v>
      </c>
      <c r="B7" s="160"/>
      <c r="C7" s="160"/>
      <c r="D7" s="160"/>
      <c r="E7" s="157"/>
    </row>
    <row r="8" spans="1:12" ht="15.75" customHeight="1">
      <c r="A8" s="122" t="s">
        <v>19</v>
      </c>
      <c r="B8" s="110">
        <v>74230</v>
      </c>
      <c r="C8" s="110">
        <f>537+14</f>
        <v>551</v>
      </c>
      <c r="D8" s="77">
        <v>48</v>
      </c>
      <c r="E8" s="77">
        <f>SUM(B8:D8)</f>
        <v>74829</v>
      </c>
      <c r="H8" s="42"/>
      <c r="I8" s="42"/>
      <c r="J8" s="42"/>
      <c r="K8" s="42"/>
      <c r="L8" s="43"/>
    </row>
    <row r="9" spans="1:11" ht="16.5" customHeight="1">
      <c r="A9" s="123" t="s">
        <v>20</v>
      </c>
      <c r="B9" s="78">
        <v>27775</v>
      </c>
      <c r="C9" s="78">
        <v>126</v>
      </c>
      <c r="D9" s="78">
        <v>0</v>
      </c>
      <c r="E9" s="78">
        <f>SUM(B9:D9)</f>
        <v>27901</v>
      </c>
      <c r="F9" s="42"/>
      <c r="G9" s="42"/>
      <c r="H9" s="42"/>
      <c r="I9" s="42"/>
      <c r="J9" s="42"/>
      <c r="K9" s="42"/>
    </row>
    <row r="10" spans="1:12" ht="15.75" customHeight="1">
      <c r="A10" s="122" t="s">
        <v>21</v>
      </c>
      <c r="B10" s="117">
        <v>228502</v>
      </c>
      <c r="C10" s="117">
        <v>179</v>
      </c>
      <c r="D10" s="77">
        <v>9</v>
      </c>
      <c r="E10" s="77">
        <f>SUM(B10:D10)</f>
        <v>228690</v>
      </c>
      <c r="F10" s="42"/>
      <c r="G10" s="42"/>
      <c r="H10" s="42"/>
      <c r="I10" s="42"/>
      <c r="J10" s="42"/>
      <c r="K10" s="42"/>
      <c r="L10" s="43"/>
    </row>
    <row r="11" spans="1:12" ht="20.25" customHeight="1" thickBot="1">
      <c r="A11" s="124" t="s">
        <v>22</v>
      </c>
      <c r="B11" s="118">
        <f>SUM(B8:B10)</f>
        <v>330507</v>
      </c>
      <c r="C11" s="118">
        <v>856</v>
      </c>
      <c r="D11" s="118">
        <f>SUM(D8:D10)</f>
        <v>57</v>
      </c>
      <c r="E11" s="118">
        <f>SUM(B11:D11)</f>
        <v>331420</v>
      </c>
      <c r="H11" s="44"/>
      <c r="I11" s="42"/>
      <c r="J11" s="42"/>
      <c r="L11" s="43"/>
    </row>
    <row r="12" spans="1:10" ht="15.75" thickBot="1">
      <c r="A12" s="45"/>
      <c r="B12" s="46"/>
      <c r="C12" s="46"/>
      <c r="D12" s="46"/>
      <c r="E12" s="47"/>
      <c r="F12" s="48"/>
      <c r="G12" s="42"/>
      <c r="I12" s="42"/>
      <c r="J12" s="42"/>
    </row>
    <row r="13" spans="1:12" ht="15">
      <c r="A13" s="123" t="s">
        <v>15</v>
      </c>
      <c r="B13" s="142" t="s">
        <v>25</v>
      </c>
      <c r="C13" s="143"/>
      <c r="D13" s="144"/>
      <c r="E13" s="47"/>
      <c r="G13" s="42"/>
      <c r="H13" s="49"/>
      <c r="I13" s="42"/>
      <c r="L13" s="43"/>
    </row>
    <row r="14" spans="1:8" ht="17.25" customHeight="1">
      <c r="A14" s="122" t="s">
        <v>19</v>
      </c>
      <c r="B14" s="145">
        <v>13954</v>
      </c>
      <c r="C14" s="146"/>
      <c r="D14" s="147"/>
      <c r="E14" s="47"/>
      <c r="G14" s="49"/>
      <c r="H14" s="42"/>
    </row>
    <row r="15" spans="1:8" ht="16.5" customHeight="1">
      <c r="A15" s="123" t="s">
        <v>20</v>
      </c>
      <c r="B15" s="139">
        <v>15734</v>
      </c>
      <c r="C15" s="140"/>
      <c r="D15" s="141"/>
      <c r="E15" s="47"/>
      <c r="G15" s="42"/>
      <c r="H15" s="48"/>
    </row>
    <row r="16" spans="1:11" ht="17.25" customHeight="1">
      <c r="A16" s="122" t="s">
        <v>21</v>
      </c>
      <c r="B16" s="145">
        <v>19018</v>
      </c>
      <c r="C16" s="146"/>
      <c r="D16" s="147"/>
      <c r="E16" s="50"/>
      <c r="G16" s="48"/>
      <c r="H16" s="51"/>
      <c r="K16" s="43"/>
    </row>
    <row r="17" spans="1:11" ht="16.5" customHeight="1">
      <c r="A17" s="125" t="s">
        <v>23</v>
      </c>
      <c r="B17" s="139">
        <v>9119</v>
      </c>
      <c r="C17" s="140"/>
      <c r="D17" s="141"/>
      <c r="E17" s="50"/>
      <c r="G17" s="51"/>
      <c r="H17" s="48"/>
      <c r="K17" s="43"/>
    </row>
    <row r="18" spans="1:12" ht="16.5" customHeight="1">
      <c r="A18" s="126" t="s">
        <v>24</v>
      </c>
      <c r="B18" s="145">
        <v>24977</v>
      </c>
      <c r="C18" s="146"/>
      <c r="D18" s="147"/>
      <c r="E18" s="50"/>
      <c r="G18" s="48"/>
      <c r="H18" s="42"/>
      <c r="J18" s="52"/>
      <c r="L18" s="43"/>
    </row>
    <row r="19" spans="1:11" ht="18.75" customHeight="1" thickBot="1">
      <c r="A19" s="124" t="s">
        <v>22</v>
      </c>
      <c r="B19" s="136">
        <v>17622</v>
      </c>
      <c r="C19" s="137"/>
      <c r="D19" s="138"/>
      <c r="E19" s="50"/>
      <c r="G19" s="42"/>
      <c r="H19" s="42"/>
      <c r="K19" s="43"/>
    </row>
    <row r="20" spans="1:8" ht="19.5" customHeight="1">
      <c r="A20" s="48"/>
      <c r="B20" s="47"/>
      <c r="C20" s="47"/>
      <c r="D20" s="47"/>
      <c r="E20" s="50"/>
      <c r="F20" s="45"/>
      <c r="G20" s="42"/>
      <c r="H20" s="42"/>
    </row>
    <row r="21" spans="1:12" ht="18" customHeight="1">
      <c r="A21" s="161" t="s">
        <v>26</v>
      </c>
      <c r="B21" s="161"/>
      <c r="C21" s="161"/>
      <c r="D21" s="161"/>
      <c r="E21" s="161"/>
      <c r="F21" s="53">
        <v>17622</v>
      </c>
      <c r="G21" s="48"/>
      <c r="H21" s="48"/>
      <c r="K21" s="43"/>
      <c r="L21" s="54"/>
    </row>
    <row r="22" spans="1:11" ht="12.75">
      <c r="A22" s="48"/>
      <c r="B22" s="48"/>
      <c r="C22" s="48"/>
      <c r="D22" s="48"/>
      <c r="E22" s="48"/>
      <c r="F22" s="48"/>
      <c r="G22" s="48"/>
      <c r="H22" s="55"/>
      <c r="K22" s="43"/>
    </row>
    <row r="23" spans="1:12" ht="15">
      <c r="A23" s="56" t="s">
        <v>27</v>
      </c>
      <c r="B23" s="149" t="s">
        <v>28</v>
      </c>
      <c r="C23" s="149"/>
      <c r="D23" s="149"/>
      <c r="E23" s="149"/>
      <c r="F23" s="149"/>
      <c r="G23" s="48"/>
      <c r="H23" s="48"/>
      <c r="L23" s="54"/>
    </row>
    <row r="24" spans="1:8" ht="15">
      <c r="A24" s="45"/>
      <c r="E24" s="45"/>
      <c r="F24" s="45"/>
      <c r="G24" s="48"/>
      <c r="H24" s="48"/>
    </row>
    <row r="25" spans="1:13" ht="15">
      <c r="A25" s="45"/>
      <c r="F25" s="45"/>
      <c r="G25" s="48"/>
      <c r="H25" s="48"/>
      <c r="M25" s="43"/>
    </row>
    <row r="26" spans="1:8" ht="15">
      <c r="A26" s="45"/>
      <c r="F26" s="45"/>
      <c r="G26" s="45"/>
      <c r="H26" s="48"/>
    </row>
    <row r="27" spans="1:8" ht="15">
      <c r="A27" s="45"/>
      <c r="C27" s="57" t="s">
        <v>0</v>
      </c>
      <c r="D27" s="58">
        <f>B8</f>
        <v>74230</v>
      </c>
      <c r="E27" s="59">
        <f aca="true" t="shared" si="0" ref="E27:E32">D27*100/$D$32</f>
        <v>22.397562005913947</v>
      </c>
      <c r="F27" s="45"/>
      <c r="G27" s="45"/>
      <c r="H27" s="48"/>
    </row>
    <row r="28" spans="1:10" ht="15">
      <c r="A28" s="45"/>
      <c r="C28" s="57" t="s">
        <v>1</v>
      </c>
      <c r="D28" s="58">
        <f>B9</f>
        <v>27775</v>
      </c>
      <c r="E28" s="59">
        <f t="shared" si="0"/>
        <v>8.380604670810452</v>
      </c>
      <c r="F28" s="45"/>
      <c r="G28" s="45"/>
      <c r="I28" s="60"/>
      <c r="J28" s="60"/>
    </row>
    <row r="29" spans="1:12" ht="15">
      <c r="A29" s="45"/>
      <c r="C29" s="57" t="s">
        <v>2</v>
      </c>
      <c r="D29" s="58">
        <f>B10</f>
        <v>228502</v>
      </c>
      <c r="E29" s="59">
        <f t="shared" si="0"/>
        <v>68.94635206082916</v>
      </c>
      <c r="F29" s="45"/>
      <c r="G29" s="45"/>
      <c r="I29" s="60"/>
      <c r="J29" s="61"/>
      <c r="K29" s="60"/>
      <c r="L29" s="60"/>
    </row>
    <row r="30" spans="1:10" ht="15">
      <c r="A30" s="45"/>
      <c r="B30" s="45"/>
      <c r="C30" s="62" t="s">
        <v>3</v>
      </c>
      <c r="D30" s="41">
        <f>C11</f>
        <v>856</v>
      </c>
      <c r="E30" s="59">
        <f t="shared" si="0"/>
        <v>0.25828254178987387</v>
      </c>
      <c r="F30" s="45"/>
      <c r="G30" s="45"/>
      <c r="I30" s="60"/>
      <c r="J30" s="61"/>
    </row>
    <row r="31" spans="1:10" ht="15">
      <c r="A31" s="45"/>
      <c r="B31" s="45"/>
      <c r="C31" s="62" t="s">
        <v>4</v>
      </c>
      <c r="D31" s="41">
        <f>D11</f>
        <v>57</v>
      </c>
      <c r="E31" s="59">
        <f t="shared" si="0"/>
        <v>0.017198720656568703</v>
      </c>
      <c r="F31" s="45"/>
      <c r="G31" s="45"/>
      <c r="I31" s="60"/>
      <c r="J31" s="60"/>
    </row>
    <row r="32" spans="1:7" ht="15">
      <c r="A32" s="45"/>
      <c r="B32" s="45"/>
      <c r="C32" s="62" t="s">
        <v>5</v>
      </c>
      <c r="D32" s="63">
        <f>SUM(D27:D31)</f>
        <v>331420</v>
      </c>
      <c r="E32" s="59">
        <f t="shared" si="0"/>
        <v>100</v>
      </c>
      <c r="F32" s="45"/>
      <c r="G32" s="45"/>
    </row>
    <row r="33" spans="1:7" ht="15">
      <c r="A33" s="45"/>
      <c r="B33" s="45"/>
      <c r="F33" s="45"/>
      <c r="G33" s="45"/>
    </row>
    <row r="34" spans="1:7" ht="15">
      <c r="A34" s="45"/>
      <c r="B34" s="45"/>
      <c r="C34" s="45"/>
      <c r="D34" s="45"/>
      <c r="E34" s="45"/>
      <c r="F34" s="45"/>
      <c r="G34" s="45"/>
    </row>
    <row r="35" spans="1:7" ht="15">
      <c r="A35" s="45"/>
      <c r="B35" s="45"/>
      <c r="C35" s="45"/>
      <c r="D35" s="45"/>
      <c r="E35" s="45"/>
      <c r="F35" s="45"/>
      <c r="G35" s="45"/>
    </row>
    <row r="37" spans="1:7" ht="40.5" customHeight="1">
      <c r="A37" s="148"/>
      <c r="B37" s="148"/>
      <c r="C37" s="148"/>
      <c r="D37" s="148"/>
      <c r="E37" s="148"/>
      <c r="F37" s="148"/>
      <c r="G37" s="148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5.421875" style="32" customWidth="1"/>
    <col min="2" max="2" width="12.421875" style="32" customWidth="1"/>
    <col min="3" max="3" width="13.8515625" style="32" customWidth="1"/>
    <col min="4" max="4" width="12.140625" style="32" customWidth="1"/>
    <col min="5" max="5" width="11.28125" style="32" customWidth="1"/>
    <col min="6" max="6" width="12.140625" style="32" customWidth="1"/>
    <col min="7" max="7" width="11.00390625" style="32" customWidth="1"/>
    <col min="8" max="8" width="13.57421875" style="32" customWidth="1"/>
    <col min="9" max="16384" width="9.140625" style="32" customWidth="1"/>
  </cols>
  <sheetData>
    <row r="1" spans="1:8" ht="15">
      <c r="A1" s="35" t="s">
        <v>29</v>
      </c>
      <c r="B1" s="22"/>
      <c r="C1" s="22"/>
      <c r="D1" s="22"/>
      <c r="E1" s="22"/>
      <c r="F1" s="22"/>
      <c r="G1" s="22"/>
      <c r="H1" s="22"/>
    </row>
    <row r="2" spans="1:9" ht="15" customHeight="1">
      <c r="A2" s="164" t="s">
        <v>38</v>
      </c>
      <c r="B2" s="165"/>
      <c r="C2" s="165"/>
      <c r="D2" s="165"/>
      <c r="E2" s="165"/>
      <c r="F2" s="165"/>
      <c r="G2" s="165"/>
      <c r="H2" s="166"/>
      <c r="I2" s="64"/>
    </row>
    <row r="3" spans="1:9" ht="27.75" customHeight="1">
      <c r="A3" s="167"/>
      <c r="B3" s="168"/>
      <c r="C3" s="168"/>
      <c r="D3" s="168"/>
      <c r="E3" s="168"/>
      <c r="F3" s="168"/>
      <c r="G3" s="168"/>
      <c r="H3" s="169"/>
      <c r="I3" s="64"/>
    </row>
    <row r="4" spans="1:9" ht="15">
      <c r="A4" s="74"/>
      <c r="B4" s="74"/>
      <c r="C4" s="74"/>
      <c r="D4" s="74"/>
      <c r="E4" s="74"/>
      <c r="F4" s="74"/>
      <c r="G4" s="74"/>
      <c r="H4" s="74"/>
      <c r="I4" s="64"/>
    </row>
    <row r="5" spans="1:9" ht="17.25" customHeight="1" thickBot="1">
      <c r="A5" s="170" t="s">
        <v>38</v>
      </c>
      <c r="B5" s="170"/>
      <c r="C5" s="170"/>
      <c r="D5" s="170"/>
      <c r="E5" s="170"/>
      <c r="F5" s="170"/>
      <c r="G5" s="170"/>
      <c r="H5" s="170"/>
      <c r="I5" s="64"/>
    </row>
    <row r="6" spans="1:9" ht="31.5" customHeight="1">
      <c r="A6" s="87" t="s">
        <v>30</v>
      </c>
      <c r="B6" s="75" t="s">
        <v>31</v>
      </c>
      <c r="C6" s="75" t="s">
        <v>32</v>
      </c>
      <c r="D6" s="75" t="s">
        <v>33</v>
      </c>
      <c r="E6" s="75" t="s">
        <v>34</v>
      </c>
      <c r="F6" s="75" t="s">
        <v>35</v>
      </c>
      <c r="G6" s="75" t="s">
        <v>36</v>
      </c>
      <c r="H6" s="76" t="s">
        <v>37</v>
      </c>
      <c r="I6" s="34"/>
    </row>
    <row r="7" spans="1:16" ht="21.75" customHeight="1">
      <c r="A7" s="35" t="s">
        <v>39</v>
      </c>
      <c r="B7" s="77">
        <v>33204</v>
      </c>
      <c r="C7" s="77">
        <v>5821</v>
      </c>
      <c r="D7" s="77">
        <v>52124</v>
      </c>
      <c r="E7" s="77">
        <v>1</v>
      </c>
      <c r="F7" s="77">
        <v>57</v>
      </c>
      <c r="G7" s="77">
        <f>SUM(B7:F7)</f>
        <v>91207</v>
      </c>
      <c r="H7" s="114">
        <f>G7/$G$11*100</f>
        <v>27.52006517409933</v>
      </c>
      <c r="I7" s="34"/>
      <c r="P7" s="121"/>
    </row>
    <row r="8" spans="1:9" ht="18.75" customHeight="1">
      <c r="A8" s="40" t="s">
        <v>40</v>
      </c>
      <c r="B8" s="78">
        <v>25181</v>
      </c>
      <c r="C8" s="78">
        <v>12472</v>
      </c>
      <c r="D8" s="78">
        <v>48790</v>
      </c>
      <c r="E8" s="78">
        <v>3</v>
      </c>
      <c r="F8" s="78">
        <v>0</v>
      </c>
      <c r="G8" s="78">
        <f>SUM(B8:F8)</f>
        <v>86446</v>
      </c>
      <c r="H8" s="115">
        <f>G8/$G$11*100</f>
        <v>26.08351940136383</v>
      </c>
      <c r="I8" s="34"/>
    </row>
    <row r="9" spans="1:9" ht="18" customHeight="1">
      <c r="A9" s="35" t="s">
        <v>41</v>
      </c>
      <c r="B9" s="77">
        <v>8809</v>
      </c>
      <c r="C9" s="77">
        <v>4749</v>
      </c>
      <c r="D9" s="77">
        <v>45525</v>
      </c>
      <c r="E9" s="77">
        <v>111</v>
      </c>
      <c r="F9" s="77">
        <v>0</v>
      </c>
      <c r="G9" s="77">
        <f>SUM(B9:F9)</f>
        <v>59194</v>
      </c>
      <c r="H9" s="114">
        <f>G9/$G$11*100</f>
        <v>17.860720535875927</v>
      </c>
      <c r="I9" s="34"/>
    </row>
    <row r="10" spans="1:9" ht="19.5" customHeight="1">
      <c r="A10" s="40" t="s">
        <v>42</v>
      </c>
      <c r="B10" s="78">
        <v>7036</v>
      </c>
      <c r="C10" s="78">
        <v>4733</v>
      </c>
      <c r="D10" s="78">
        <v>82063</v>
      </c>
      <c r="E10" s="78">
        <v>741</v>
      </c>
      <c r="F10" s="78">
        <v>0</v>
      </c>
      <c r="G10" s="78">
        <f>SUM(B10:F10)</f>
        <v>94573</v>
      </c>
      <c r="H10" s="115">
        <f>G10/$G$11*100</f>
        <v>28.535694888660913</v>
      </c>
      <c r="I10" s="34"/>
    </row>
    <row r="11" spans="1:9" ht="22.5" customHeight="1" thickBot="1">
      <c r="A11" s="79" t="s">
        <v>36</v>
      </c>
      <c r="B11" s="80">
        <v>74230</v>
      </c>
      <c r="C11" s="80">
        <v>27775</v>
      </c>
      <c r="D11" s="80">
        <v>228502</v>
      </c>
      <c r="E11" s="80">
        <f>SUM(E7:E10)</f>
        <v>856</v>
      </c>
      <c r="F11" s="80">
        <f>SUM(F7:F10)</f>
        <v>57</v>
      </c>
      <c r="G11" s="80">
        <f>SUM(G7:G10)</f>
        <v>331420</v>
      </c>
      <c r="H11" s="116">
        <f>SUM(H7:H10)</f>
        <v>100</v>
      </c>
      <c r="I11" s="34"/>
    </row>
    <row r="12" spans="1:9" ht="12.75">
      <c r="A12" s="60"/>
      <c r="B12" s="60"/>
      <c r="C12" s="60"/>
      <c r="D12" s="60"/>
      <c r="E12" s="60"/>
      <c r="F12" s="60"/>
      <c r="G12" s="60"/>
      <c r="H12" s="60"/>
      <c r="I12" s="34"/>
    </row>
    <row r="13" spans="1:9" ht="15">
      <c r="A13" s="171" t="s">
        <v>43</v>
      </c>
      <c r="B13" s="171"/>
      <c r="C13" s="171"/>
      <c r="D13" s="171"/>
      <c r="E13" s="171"/>
      <c r="F13" s="171"/>
      <c r="G13" s="171"/>
      <c r="H13" s="171"/>
      <c r="I13" s="34"/>
    </row>
    <row r="14" ht="12.75">
      <c r="I14" s="34"/>
    </row>
    <row r="15" spans="1:14" ht="12.75">
      <c r="A15" s="65"/>
      <c r="B15" s="34"/>
      <c r="C15" s="34"/>
      <c r="D15" s="34"/>
      <c r="E15" s="34"/>
      <c r="F15" s="34"/>
      <c r="G15" s="34"/>
      <c r="H15" s="66"/>
      <c r="I15" s="65"/>
      <c r="N15" s="108"/>
    </row>
    <row r="16" spans="1:9" ht="12.75">
      <c r="A16" s="65"/>
      <c r="B16" s="65"/>
      <c r="C16" s="65"/>
      <c r="D16" s="65"/>
      <c r="E16" s="65"/>
      <c r="F16" s="65"/>
      <c r="G16" s="67"/>
      <c r="H16" s="66"/>
      <c r="I16" s="65"/>
    </row>
    <row r="17" spans="1:9" ht="12.75">
      <c r="A17" s="65"/>
      <c r="B17" s="65"/>
      <c r="C17" s="65"/>
      <c r="D17" s="65"/>
      <c r="E17" s="65"/>
      <c r="F17" s="65"/>
      <c r="G17" s="67"/>
      <c r="H17" s="66"/>
      <c r="I17" s="65"/>
    </row>
    <row r="18" spans="1:9" ht="12.75">
      <c r="A18" s="65"/>
      <c r="B18" s="65"/>
      <c r="C18" s="67"/>
      <c r="D18" s="65"/>
      <c r="E18" s="65"/>
      <c r="F18" s="65"/>
      <c r="G18" s="67"/>
      <c r="H18" s="66"/>
      <c r="I18" s="66"/>
    </row>
    <row r="19" spans="1:9" ht="12.75">
      <c r="A19" s="65"/>
      <c r="B19" s="65"/>
      <c r="C19" s="67"/>
      <c r="D19" s="65"/>
      <c r="E19" s="65"/>
      <c r="F19" s="65"/>
      <c r="G19" s="67"/>
      <c r="H19" s="66"/>
      <c r="I19" s="66"/>
    </row>
    <row r="20" spans="1:9" ht="12.75">
      <c r="A20" s="65"/>
      <c r="B20" s="65"/>
      <c r="C20" s="67"/>
      <c r="D20" s="65"/>
      <c r="E20" s="65"/>
      <c r="F20" s="65"/>
      <c r="G20" s="67"/>
      <c r="H20" s="66"/>
      <c r="I20" s="66"/>
    </row>
    <row r="21" spans="1:9" ht="12.75">
      <c r="A21" s="65"/>
      <c r="B21" s="65"/>
      <c r="C21" s="67"/>
      <c r="D21" s="65"/>
      <c r="E21" s="65"/>
      <c r="F21" s="65"/>
      <c r="G21" s="67"/>
      <c r="H21" s="66"/>
      <c r="I21" s="66"/>
    </row>
    <row r="22" spans="1:9" ht="12.75">
      <c r="A22" s="65"/>
      <c r="B22" s="65"/>
      <c r="C22" s="67"/>
      <c r="D22" s="65"/>
      <c r="E22" s="65"/>
      <c r="F22" s="65"/>
      <c r="G22" s="67"/>
      <c r="H22" s="66"/>
      <c r="I22" s="66"/>
    </row>
    <row r="23" spans="1:9" ht="12.75">
      <c r="A23" s="65"/>
      <c r="B23" s="65"/>
      <c r="C23" s="67"/>
      <c r="D23" s="65"/>
      <c r="E23" s="65"/>
      <c r="F23" s="65"/>
      <c r="G23" s="67"/>
      <c r="H23" s="66"/>
      <c r="I23" s="66"/>
    </row>
    <row r="24" spans="1:9" ht="12.75">
      <c r="A24" s="65"/>
      <c r="B24" s="65"/>
      <c r="C24" s="67"/>
      <c r="D24" s="65"/>
      <c r="E24" s="65"/>
      <c r="F24" s="65"/>
      <c r="G24" s="67"/>
      <c r="H24" s="66"/>
      <c r="I24" s="66"/>
    </row>
    <row r="25" spans="1:9" ht="12.75">
      <c r="A25" s="65"/>
      <c r="B25" s="65"/>
      <c r="C25" s="67"/>
      <c r="D25" s="65"/>
      <c r="E25" s="65"/>
      <c r="F25" s="65"/>
      <c r="G25" s="67"/>
      <c r="H25" s="66"/>
      <c r="I25" s="66"/>
    </row>
    <row r="26" spans="1:9" ht="12.75">
      <c r="A26" s="65"/>
      <c r="B26" s="65"/>
      <c r="C26" s="67"/>
      <c r="D26" s="65"/>
      <c r="E26" s="65"/>
      <c r="F26" s="65"/>
      <c r="G26" s="67"/>
      <c r="H26" s="66"/>
      <c r="I26" s="66"/>
    </row>
    <row r="27" spans="1:9" ht="12.75">
      <c r="A27" s="65"/>
      <c r="B27" s="65"/>
      <c r="C27" s="67"/>
      <c r="D27" s="65"/>
      <c r="E27" s="65"/>
      <c r="F27" s="65"/>
      <c r="G27" s="67"/>
      <c r="H27" s="66"/>
      <c r="I27" s="66"/>
    </row>
    <row r="28" spans="1:9" ht="12.75">
      <c r="A28" s="65"/>
      <c r="B28" s="65"/>
      <c r="C28" s="65"/>
      <c r="D28" s="65"/>
      <c r="E28" s="65"/>
      <c r="F28" s="65"/>
      <c r="G28" s="65"/>
      <c r="H28" s="65"/>
      <c r="I28" s="66"/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5">
      <c r="A31" s="68"/>
      <c r="B31" s="65"/>
      <c r="C31" s="65"/>
      <c r="D31" s="65"/>
      <c r="E31" s="65"/>
      <c r="F31" s="65"/>
      <c r="G31" s="65"/>
      <c r="H31" s="65"/>
      <c r="I31" s="65"/>
    </row>
    <row r="32" spans="1:9" ht="15">
      <c r="A32" s="68"/>
      <c r="B32" s="65"/>
      <c r="C32" s="65"/>
      <c r="D32" s="65"/>
      <c r="E32" s="65"/>
      <c r="F32" s="65"/>
      <c r="G32" s="65"/>
      <c r="H32" s="65"/>
      <c r="I32" s="65"/>
    </row>
    <row r="33" spans="1:9" ht="15">
      <c r="A33" s="64"/>
      <c r="B33" s="67"/>
      <c r="C33" s="67"/>
      <c r="D33" s="67"/>
      <c r="E33" s="67"/>
      <c r="F33" s="67"/>
      <c r="G33" s="67"/>
      <c r="H33" s="67"/>
      <c r="I33" s="65"/>
    </row>
    <row r="34" spans="1:9" ht="12.75">
      <c r="A34" s="65"/>
      <c r="B34" s="65"/>
      <c r="C34" s="65"/>
      <c r="D34" s="65"/>
      <c r="E34" s="65"/>
      <c r="F34" s="65"/>
      <c r="G34" s="65"/>
      <c r="H34" s="65"/>
      <c r="I34" s="67"/>
    </row>
    <row r="35" spans="1:9" ht="12.75">
      <c r="A35" s="65"/>
      <c r="B35" s="65"/>
      <c r="C35" s="65"/>
      <c r="D35" s="65"/>
      <c r="E35" s="65"/>
      <c r="F35" s="65"/>
      <c r="G35" s="65"/>
      <c r="H35" s="65"/>
      <c r="I35" s="65"/>
    </row>
    <row r="36" ht="12.75">
      <c r="I36" s="65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22" t="s">
        <v>44</v>
      </c>
      <c r="B1" s="122"/>
    </row>
    <row r="2" spans="1:6" ht="14.25" customHeight="1">
      <c r="A2" s="174" t="s">
        <v>49</v>
      </c>
      <c r="B2" s="174"/>
      <c r="C2" s="174"/>
      <c r="D2" s="174"/>
      <c r="E2" s="174"/>
      <c r="F2" s="174"/>
    </row>
    <row r="3" spans="1:6" ht="23.25" customHeight="1">
      <c r="A3" s="174"/>
      <c r="B3" s="174"/>
      <c r="C3" s="174"/>
      <c r="D3" s="174"/>
      <c r="E3" s="174"/>
      <c r="F3" s="174"/>
    </row>
    <row r="4" spans="1:6" ht="15" customHeight="1">
      <c r="A4" s="174"/>
      <c r="B4" s="174"/>
      <c r="C4" s="174"/>
      <c r="D4" s="174"/>
      <c r="E4" s="174"/>
      <c r="F4" s="174"/>
    </row>
    <row r="5" ht="15.75" thickBot="1"/>
    <row r="6" spans="2:5" ht="15.75" thickBot="1">
      <c r="B6" s="13" t="s">
        <v>45</v>
      </c>
      <c r="C6" s="14"/>
      <c r="D6" s="14"/>
      <c r="E6" s="14"/>
    </row>
    <row r="7" spans="2:5" ht="35.25" customHeight="1" thickBot="1">
      <c r="B7" s="172" t="s">
        <v>46</v>
      </c>
      <c r="C7" s="127" t="s">
        <v>47</v>
      </c>
      <c r="D7" s="127" t="s">
        <v>37</v>
      </c>
      <c r="E7" s="127" t="s">
        <v>48</v>
      </c>
    </row>
    <row r="8" spans="2:8" ht="15.75" thickBot="1">
      <c r="B8" s="173"/>
      <c r="C8" s="9"/>
      <c r="D8" s="9"/>
      <c r="E8" s="9"/>
      <c r="H8" s="104"/>
    </row>
    <row r="9" spans="2:9" ht="15.75" thickBot="1">
      <c r="B9" s="10" t="s">
        <v>50</v>
      </c>
      <c r="C9" s="3">
        <v>1401</v>
      </c>
      <c r="D9" s="4">
        <f>C9/$C$12</f>
        <v>0.15129589632829374</v>
      </c>
      <c r="E9" s="5">
        <v>14068</v>
      </c>
      <c r="F9" s="16"/>
      <c r="G9" s="31"/>
      <c r="H9" s="16"/>
      <c r="I9" s="16"/>
    </row>
    <row r="10" spans="2:11" ht="15.75" thickBot="1">
      <c r="B10" s="10" t="s">
        <v>51</v>
      </c>
      <c r="C10" s="3">
        <v>1979</v>
      </c>
      <c r="D10" s="4">
        <f>C10/$C$12</f>
        <v>0.2137149028077754</v>
      </c>
      <c r="E10" s="5">
        <v>13789</v>
      </c>
      <c r="F10" s="16"/>
      <c r="G10" s="15"/>
      <c r="H10" s="15"/>
      <c r="I10" s="16"/>
      <c r="K10" s="16"/>
    </row>
    <row r="11" spans="2:11" ht="15.75" thickBot="1">
      <c r="B11" s="10" t="s">
        <v>52</v>
      </c>
      <c r="C11" s="3">
        <v>5880</v>
      </c>
      <c r="D11" s="4">
        <f>C11/$C$12</f>
        <v>0.6349892008639308</v>
      </c>
      <c r="E11" s="5">
        <v>13431</v>
      </c>
      <c r="F11" s="16"/>
      <c r="G11" s="15"/>
      <c r="H11" s="15"/>
      <c r="I11" s="16"/>
      <c r="K11" s="16"/>
    </row>
    <row r="12" spans="2:8" ht="15.75" thickBot="1">
      <c r="B12" s="11" t="s">
        <v>53</v>
      </c>
      <c r="C12" s="6">
        <f>SUM(C9:C11)</f>
        <v>9260</v>
      </c>
      <c r="D12" s="7">
        <f>SUM(D9:D11)</f>
        <v>1</v>
      </c>
      <c r="E12" s="8" t="s">
        <v>6</v>
      </c>
      <c r="G12" s="15"/>
      <c r="H12" s="15"/>
    </row>
    <row r="13" spans="2:8" ht="15.75" thickBot="1">
      <c r="B13" s="12" t="s">
        <v>54</v>
      </c>
      <c r="C13" s="9"/>
      <c r="D13" s="9"/>
      <c r="E13" s="103"/>
      <c r="G13" s="15"/>
      <c r="H13" s="15"/>
    </row>
    <row r="14" spans="2:8" ht="35.25" customHeight="1" thickBot="1">
      <c r="B14" s="172" t="s">
        <v>56</v>
      </c>
      <c r="C14" s="127" t="s">
        <v>47</v>
      </c>
      <c r="D14" s="127" t="s">
        <v>37</v>
      </c>
      <c r="E14" s="127" t="s">
        <v>48</v>
      </c>
      <c r="G14" s="15"/>
      <c r="H14" s="15"/>
    </row>
    <row r="15" spans="2:8" ht="15.75" thickBot="1">
      <c r="B15" s="173"/>
      <c r="C15" s="9"/>
      <c r="D15" s="9"/>
      <c r="E15" s="9"/>
      <c r="G15" s="15"/>
      <c r="H15" s="15"/>
    </row>
    <row r="16" spans="2:10" ht="15.75" thickBot="1">
      <c r="B16" s="10" t="s">
        <v>50</v>
      </c>
      <c r="C16" s="3">
        <v>348</v>
      </c>
      <c r="D16" s="4">
        <f>C16/$C$19</f>
        <v>0.0888208269525268</v>
      </c>
      <c r="E16" s="5">
        <v>12249</v>
      </c>
      <c r="F16" s="16"/>
      <c r="G16" s="15"/>
      <c r="H16" s="15"/>
      <c r="I16" s="16"/>
      <c r="J16" s="16"/>
    </row>
    <row r="17" spans="2:10" ht="15.75" thickBot="1">
      <c r="B17" s="10" t="s">
        <v>51</v>
      </c>
      <c r="C17" s="3">
        <v>782</v>
      </c>
      <c r="D17" s="4">
        <f>C17/$C$19</f>
        <v>0.19959162838182745</v>
      </c>
      <c r="E17" s="5">
        <v>11613</v>
      </c>
      <c r="F17" s="16"/>
      <c r="G17" s="15"/>
      <c r="H17" s="15"/>
      <c r="I17" s="16"/>
      <c r="J17" s="16"/>
    </row>
    <row r="18" spans="2:10" ht="15.75" thickBot="1">
      <c r="B18" s="10" t="s">
        <v>52</v>
      </c>
      <c r="C18" s="3">
        <v>2788</v>
      </c>
      <c r="D18" s="4">
        <f>C18/$C$19</f>
        <v>0.7115875446656458</v>
      </c>
      <c r="E18" s="5">
        <v>10975</v>
      </c>
      <c r="F18" s="16"/>
      <c r="G18" s="15"/>
      <c r="H18" s="15"/>
      <c r="I18" s="16"/>
      <c r="J18" s="16"/>
    </row>
    <row r="19" spans="2:8" ht="15.75" thickBot="1">
      <c r="B19" s="11" t="s">
        <v>53</v>
      </c>
      <c r="C19" s="6">
        <f>SUM(C16:C18)</f>
        <v>3918</v>
      </c>
      <c r="D19" s="7">
        <f>SUM(D16:D18)</f>
        <v>1</v>
      </c>
      <c r="E19" s="8" t="s">
        <v>6</v>
      </c>
      <c r="G19" s="15"/>
      <c r="H19" s="15"/>
    </row>
    <row r="20" spans="2:8" ht="15.75" thickBot="1">
      <c r="B20" s="12" t="s">
        <v>54</v>
      </c>
      <c r="C20" s="9"/>
      <c r="D20" s="9"/>
      <c r="E20" s="103"/>
      <c r="G20" s="15"/>
      <c r="H20" s="15"/>
    </row>
    <row r="21" spans="2:8" ht="35.25" customHeight="1" thickBot="1">
      <c r="B21" s="172" t="s">
        <v>55</v>
      </c>
      <c r="C21" s="127" t="s">
        <v>47</v>
      </c>
      <c r="D21" s="127" t="s">
        <v>37</v>
      </c>
      <c r="E21" s="127" t="s">
        <v>48</v>
      </c>
      <c r="G21" s="15"/>
      <c r="H21" s="15"/>
    </row>
    <row r="22" spans="2:8" ht="15.75" thickBot="1">
      <c r="B22" s="173"/>
      <c r="C22" s="9"/>
      <c r="D22" s="9"/>
      <c r="E22" s="9"/>
      <c r="G22" s="15"/>
      <c r="H22" s="15"/>
    </row>
    <row r="23" spans="2:10" ht="15.75" thickBot="1">
      <c r="B23" s="10" t="s">
        <v>50</v>
      </c>
      <c r="C23" s="3">
        <v>6574</v>
      </c>
      <c r="D23" s="4">
        <f>C23/$C$26</f>
        <v>0.0928281958231548</v>
      </c>
      <c r="E23" s="5">
        <v>12861</v>
      </c>
      <c r="F23" s="16"/>
      <c r="G23" s="15"/>
      <c r="H23" s="15"/>
      <c r="I23" s="16"/>
      <c r="J23" s="16"/>
    </row>
    <row r="24" spans="2:10" ht="15.75" thickBot="1">
      <c r="B24" s="10" t="s">
        <v>51</v>
      </c>
      <c r="C24" s="3">
        <v>17766</v>
      </c>
      <c r="D24" s="4">
        <f>C24/$C$26</f>
        <v>0.2508648808935455</v>
      </c>
      <c r="E24" s="5">
        <v>12193</v>
      </c>
      <c r="F24" s="16"/>
      <c r="G24" s="15"/>
      <c r="H24" s="15"/>
      <c r="I24" s="16"/>
      <c r="J24" s="16"/>
    </row>
    <row r="25" spans="2:10" ht="15.75" thickBot="1">
      <c r="B25" s="10" t="s">
        <v>52</v>
      </c>
      <c r="C25" s="3">
        <v>46479</v>
      </c>
      <c r="D25" s="4">
        <f>C25/$C$26</f>
        <v>0.6563069232832996</v>
      </c>
      <c r="E25" s="5">
        <v>11525</v>
      </c>
      <c r="F25" s="16"/>
      <c r="G25" s="15"/>
      <c r="H25" s="15"/>
      <c r="I25" s="16"/>
      <c r="J25" s="16"/>
    </row>
    <row r="26" spans="2:8" ht="15.75" thickBot="1">
      <c r="B26" s="11" t="s">
        <v>53</v>
      </c>
      <c r="C26" s="6">
        <f>SUM(C23:C25)</f>
        <v>70819</v>
      </c>
      <c r="D26" s="7">
        <f>SUM(D23:D25)</f>
        <v>1</v>
      </c>
      <c r="E26" s="8" t="s">
        <v>6</v>
      </c>
      <c r="G26" s="15"/>
      <c r="H26" s="17"/>
    </row>
    <row r="27" ht="14.25" customHeight="1"/>
    <row r="28" ht="16.5" customHeight="1">
      <c r="E28" s="15"/>
    </row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31.5742187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22" t="s">
        <v>58</v>
      </c>
    </row>
    <row r="2" spans="1:6" ht="16.5" customHeight="1">
      <c r="A2" s="175" t="s">
        <v>61</v>
      </c>
      <c r="B2" s="176"/>
      <c r="C2" s="176"/>
      <c r="D2" s="176"/>
      <c r="E2" s="176"/>
      <c r="F2" s="177"/>
    </row>
    <row r="3" spans="1:6" ht="22.5" customHeight="1" thickBot="1">
      <c r="A3" s="178"/>
      <c r="B3" s="179"/>
      <c r="C3" s="179"/>
      <c r="D3" s="179"/>
      <c r="E3" s="179"/>
      <c r="F3" s="180"/>
    </row>
    <row r="4" ht="15.75" customHeight="1" thickBot="1">
      <c r="H4" s="105"/>
    </row>
    <row r="5" spans="1:6" ht="35.25" customHeight="1" thickBot="1">
      <c r="A5" s="128" t="s">
        <v>59</v>
      </c>
      <c r="B5" s="129" t="s">
        <v>60</v>
      </c>
      <c r="C5" s="130" t="s">
        <v>19</v>
      </c>
      <c r="D5" s="130" t="s">
        <v>20</v>
      </c>
      <c r="E5" s="130" t="s">
        <v>21</v>
      </c>
      <c r="F5" s="130" t="s">
        <v>36</v>
      </c>
    </row>
    <row r="6" spans="1:10" ht="15.75" thickBot="1">
      <c r="A6" s="18" t="s">
        <v>62</v>
      </c>
      <c r="B6" s="119">
        <v>47823</v>
      </c>
      <c r="C6" s="21">
        <v>2</v>
      </c>
      <c r="D6" s="21">
        <v>7</v>
      </c>
      <c r="E6" s="21">
        <v>64</v>
      </c>
      <c r="F6" s="9">
        <f aca="true" t="shared" si="0" ref="F6:F13">SUM(C6:E6)</f>
        <v>73</v>
      </c>
      <c r="H6" s="106"/>
      <c r="J6" s="20"/>
    </row>
    <row r="7" spans="1:10" ht="15.75" thickBot="1">
      <c r="A7" s="18" t="s">
        <v>63</v>
      </c>
      <c r="B7" s="119">
        <v>44561</v>
      </c>
      <c r="C7" s="21">
        <v>6</v>
      </c>
      <c r="D7" s="21">
        <v>1</v>
      </c>
      <c r="E7" s="21">
        <v>60</v>
      </c>
      <c r="F7" s="9">
        <f t="shared" si="0"/>
        <v>67</v>
      </c>
      <c r="H7" s="106"/>
      <c r="J7" s="20"/>
    </row>
    <row r="8" spans="1:10" ht="15.75" thickBot="1">
      <c r="A8" s="18" t="s">
        <v>64</v>
      </c>
      <c r="B8" s="119">
        <v>46421</v>
      </c>
      <c r="C8" s="21">
        <v>33</v>
      </c>
      <c r="D8" s="21">
        <v>11</v>
      </c>
      <c r="E8" s="21">
        <v>875</v>
      </c>
      <c r="F8" s="3">
        <f t="shared" si="0"/>
        <v>919</v>
      </c>
      <c r="H8" s="106"/>
      <c r="J8" s="20"/>
    </row>
    <row r="9" spans="1:10" ht="15.75" thickBot="1">
      <c r="A9" s="18" t="s">
        <v>65</v>
      </c>
      <c r="B9" s="119">
        <v>58337</v>
      </c>
      <c r="C9" s="21">
        <v>2</v>
      </c>
      <c r="D9" s="21">
        <v>0</v>
      </c>
      <c r="E9" s="21">
        <v>40</v>
      </c>
      <c r="F9" s="3">
        <f t="shared" si="0"/>
        <v>42</v>
      </c>
      <c r="H9" s="106"/>
      <c r="J9" s="20"/>
    </row>
    <row r="10" spans="1:10" ht="15.75" thickBot="1">
      <c r="A10" s="18" t="s">
        <v>66</v>
      </c>
      <c r="B10" s="119">
        <v>57981</v>
      </c>
      <c r="C10" s="21">
        <v>1</v>
      </c>
      <c r="D10" s="21">
        <v>1</v>
      </c>
      <c r="E10" s="21">
        <v>42</v>
      </c>
      <c r="F10" s="3">
        <f t="shared" si="0"/>
        <v>44</v>
      </c>
      <c r="H10" s="106"/>
      <c r="J10" s="20"/>
    </row>
    <row r="11" spans="1:10" ht="15.75" thickBot="1">
      <c r="A11" s="18" t="s">
        <v>67</v>
      </c>
      <c r="B11" s="119">
        <v>57839</v>
      </c>
      <c r="C11" s="21">
        <v>1</v>
      </c>
      <c r="D11" s="21">
        <v>0</v>
      </c>
      <c r="E11" s="21">
        <v>49</v>
      </c>
      <c r="F11" s="3">
        <f t="shared" si="0"/>
        <v>50</v>
      </c>
      <c r="H11" s="106"/>
      <c r="J11" s="20"/>
    </row>
    <row r="12" spans="1:10" ht="15.75" thickBot="1">
      <c r="A12" s="18" t="s">
        <v>68</v>
      </c>
      <c r="B12" s="119">
        <v>59472</v>
      </c>
      <c r="C12" s="21">
        <v>4</v>
      </c>
      <c r="D12" s="21">
        <v>0</v>
      </c>
      <c r="E12" s="21">
        <v>49</v>
      </c>
      <c r="F12" s="3">
        <f t="shared" si="0"/>
        <v>53</v>
      </c>
      <c r="H12" s="106"/>
      <c r="J12" s="20"/>
    </row>
    <row r="13" spans="1:10" ht="15.75" thickBot="1">
      <c r="A13" s="18" t="s">
        <v>69</v>
      </c>
      <c r="B13" s="119">
        <v>60430</v>
      </c>
      <c r="C13" s="21">
        <v>1</v>
      </c>
      <c r="D13" s="21">
        <v>0</v>
      </c>
      <c r="E13" s="21">
        <v>76</v>
      </c>
      <c r="F13" s="3">
        <f t="shared" si="0"/>
        <v>77</v>
      </c>
      <c r="H13" s="106"/>
      <c r="J13" s="20"/>
    </row>
    <row r="14" spans="1:10" ht="15.75" thickBot="1">
      <c r="A14" s="18" t="s">
        <v>70</v>
      </c>
      <c r="B14" s="119">
        <v>63732</v>
      </c>
      <c r="C14" s="21">
        <v>4</v>
      </c>
      <c r="D14" s="21">
        <v>1</v>
      </c>
      <c r="E14" s="21">
        <v>61</v>
      </c>
      <c r="F14" s="3">
        <f>SUM(C14:E14)</f>
        <v>66</v>
      </c>
      <c r="H14" s="106"/>
      <c r="J14" s="20"/>
    </row>
    <row r="15" spans="1:10" ht="15.75" thickBot="1">
      <c r="A15" s="18" t="s">
        <v>71</v>
      </c>
      <c r="B15" s="119">
        <v>64394</v>
      </c>
      <c r="C15" s="21">
        <v>3</v>
      </c>
      <c r="D15" s="21">
        <v>1</v>
      </c>
      <c r="E15" s="21">
        <v>71</v>
      </c>
      <c r="F15" s="3">
        <f>SUM(C15:E15)</f>
        <v>75</v>
      </c>
      <c r="H15" s="106"/>
      <c r="J15" s="20"/>
    </row>
    <row r="16" spans="1:6" ht="15.75" thickBot="1">
      <c r="A16" s="11" t="s">
        <v>72</v>
      </c>
      <c r="B16" s="19"/>
      <c r="C16" s="8">
        <f>SUM(C6:C15)</f>
        <v>57</v>
      </c>
      <c r="D16" s="8">
        <f>SUM(D6:D15)</f>
        <v>22</v>
      </c>
      <c r="E16" s="6">
        <f>SUM(E6:E15)</f>
        <v>1387</v>
      </c>
      <c r="F16" s="6">
        <f>SUM(F6:F15)</f>
        <v>1466</v>
      </c>
    </row>
    <row r="17" spans="1:6" ht="84.75" customHeight="1">
      <c r="A17" s="181" t="s">
        <v>57</v>
      </c>
      <c r="B17" s="181"/>
      <c r="C17" s="181"/>
      <c r="D17" s="181"/>
      <c r="E17" s="181"/>
      <c r="F17" s="181"/>
    </row>
    <row r="18" ht="12.75" customHeight="1"/>
    <row r="19" ht="12.75" customHeight="1"/>
    <row r="20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9.00390625" style="32" customWidth="1"/>
    <col min="2" max="2" width="9.28125" style="32" customWidth="1"/>
    <col min="3" max="3" width="9.140625" style="32" customWidth="1"/>
    <col min="4" max="4" width="11.140625" style="32" customWidth="1"/>
    <col min="5" max="5" width="11.00390625" style="32" customWidth="1"/>
    <col min="6" max="6" width="9.8515625" style="32" customWidth="1"/>
    <col min="7" max="7" width="10.28125" style="32" customWidth="1"/>
    <col min="8" max="8" width="12.8515625" style="32" customWidth="1"/>
    <col min="9" max="9" width="11.140625" style="32" customWidth="1"/>
    <col min="10" max="10" width="8.140625" style="32" customWidth="1"/>
    <col min="11" max="11" width="9.140625" style="32" customWidth="1"/>
    <col min="12" max="12" width="8.28125" style="32" customWidth="1"/>
    <col min="13" max="16384" width="9.140625" style="32" customWidth="1"/>
  </cols>
  <sheetData>
    <row r="1" ht="21.75" customHeight="1">
      <c r="A1" s="122" t="s">
        <v>73</v>
      </c>
    </row>
    <row r="2" ht="13.5" thickBot="1"/>
    <row r="3" spans="1:4" ht="43.5" customHeight="1" thickBot="1">
      <c r="A3" s="186" t="s">
        <v>78</v>
      </c>
      <c r="B3" s="187"/>
      <c r="C3" s="187"/>
      <c r="D3" s="188"/>
    </row>
    <row r="4" spans="1:11" ht="19.5" customHeight="1">
      <c r="A4" s="184" t="s">
        <v>74</v>
      </c>
      <c r="B4" s="182" t="s">
        <v>75</v>
      </c>
      <c r="C4" s="182"/>
      <c r="D4" s="183"/>
      <c r="J4" s="33"/>
      <c r="K4" s="33"/>
    </row>
    <row r="5" spans="1:4" ht="15" customHeight="1">
      <c r="A5" s="185"/>
      <c r="B5" s="25" t="s">
        <v>76</v>
      </c>
      <c r="C5" s="25" t="s">
        <v>77</v>
      </c>
      <c r="D5" s="86" t="s">
        <v>36</v>
      </c>
    </row>
    <row r="6" spans="1:8" ht="15">
      <c r="A6" s="70">
        <v>0</v>
      </c>
      <c r="B6" s="71">
        <v>1</v>
      </c>
      <c r="C6" s="71">
        <v>2</v>
      </c>
      <c r="D6" s="72">
        <v>3</v>
      </c>
      <c r="F6" s="189"/>
      <c r="G6" s="189"/>
      <c r="H6" s="189"/>
    </row>
    <row r="7" spans="1:4" ht="16.5" customHeight="1">
      <c r="A7" s="69" t="s">
        <v>79</v>
      </c>
      <c r="B7" s="110">
        <v>331</v>
      </c>
      <c r="C7" s="110">
        <v>22</v>
      </c>
      <c r="D7" s="111">
        <f>SUM(B7:C7)</f>
        <v>353</v>
      </c>
    </row>
    <row r="8" spans="1:4" ht="15.75" customHeight="1">
      <c r="A8" s="69" t="s">
        <v>80</v>
      </c>
      <c r="B8" s="110">
        <v>36</v>
      </c>
      <c r="C8" s="110">
        <v>39</v>
      </c>
      <c r="D8" s="72">
        <f>SUM(B8:C8)</f>
        <v>75</v>
      </c>
    </row>
    <row r="9" spans="1:4" ht="16.5" customHeight="1">
      <c r="A9" s="69" t="s">
        <v>81</v>
      </c>
      <c r="B9" s="110">
        <v>889</v>
      </c>
      <c r="C9" s="110">
        <v>538</v>
      </c>
      <c r="D9" s="111">
        <f>SUM(B9:C9)</f>
        <v>1427</v>
      </c>
    </row>
    <row r="10" spans="1:4" ht="18" customHeight="1" thickBot="1">
      <c r="A10" s="73" t="s">
        <v>82</v>
      </c>
      <c r="B10" s="112">
        <f>SUM(B7:B9)</f>
        <v>1256</v>
      </c>
      <c r="C10" s="112">
        <f>SUM(C7:C9)</f>
        <v>599</v>
      </c>
      <c r="D10" s="113">
        <f>SUM(B10:C10)</f>
        <v>1855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4:D4"/>
    <mergeCell ref="A4:A5"/>
    <mergeCell ref="A3:D3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2.57421875" style="32" customWidth="1"/>
    <col min="2" max="2" width="11.8515625" style="32" customWidth="1"/>
    <col min="3" max="3" width="12.57421875" style="32" customWidth="1"/>
    <col min="4" max="4" width="12.140625" style="32" customWidth="1"/>
    <col min="5" max="5" width="9.8515625" style="32" customWidth="1"/>
    <col min="6" max="6" width="10.28125" style="32" customWidth="1"/>
    <col min="7" max="7" width="12.8515625" style="32" customWidth="1"/>
    <col min="8" max="8" width="11.140625" style="32" customWidth="1"/>
    <col min="9" max="9" width="8.140625" style="32" customWidth="1"/>
    <col min="10" max="10" width="9.140625" style="32" customWidth="1"/>
    <col min="11" max="11" width="8.28125" style="32" customWidth="1"/>
    <col min="12" max="16384" width="9.140625" style="32" customWidth="1"/>
  </cols>
  <sheetData>
    <row r="1" ht="20.25" customHeight="1">
      <c r="A1" s="69" t="s">
        <v>83</v>
      </c>
    </row>
    <row r="2" ht="20.25" customHeight="1" thickBot="1"/>
    <row r="3" spans="1:4" ht="35.25" customHeight="1" thickBot="1">
      <c r="A3" s="186" t="s">
        <v>86</v>
      </c>
      <c r="B3" s="187"/>
      <c r="C3" s="187"/>
      <c r="D3" s="188"/>
    </row>
    <row r="4" spans="1:4" ht="23.25" customHeight="1">
      <c r="A4" s="184" t="s">
        <v>84</v>
      </c>
      <c r="B4" s="190" t="s">
        <v>85</v>
      </c>
      <c r="C4" s="190"/>
      <c r="D4" s="191"/>
    </row>
    <row r="5" spans="1:4" ht="15">
      <c r="A5" s="185"/>
      <c r="B5" s="25" t="s">
        <v>76</v>
      </c>
      <c r="C5" s="25" t="s">
        <v>77</v>
      </c>
      <c r="D5" s="86" t="s">
        <v>36</v>
      </c>
    </row>
    <row r="6" spans="1:4" ht="15" customHeight="1">
      <c r="A6" s="70">
        <v>0</v>
      </c>
      <c r="B6" s="71">
        <v>1</v>
      </c>
      <c r="C6" s="71">
        <v>2</v>
      </c>
      <c r="D6" s="72">
        <v>3</v>
      </c>
    </row>
    <row r="7" spans="1:4" ht="15">
      <c r="A7" s="69" t="s">
        <v>79</v>
      </c>
      <c r="B7" s="110">
        <v>339</v>
      </c>
      <c r="C7" s="110">
        <v>10</v>
      </c>
      <c r="D7" s="111">
        <f>SUM(B7:C7)</f>
        <v>349</v>
      </c>
    </row>
    <row r="8" spans="1:4" ht="15">
      <c r="A8" s="69" t="s">
        <v>80</v>
      </c>
      <c r="B8" s="110">
        <v>105</v>
      </c>
      <c r="C8" s="110">
        <v>52</v>
      </c>
      <c r="D8" s="72">
        <f>SUM(B8:C8)</f>
        <v>157</v>
      </c>
    </row>
    <row r="9" spans="1:4" ht="15">
      <c r="A9" s="69" t="s">
        <v>81</v>
      </c>
      <c r="B9" s="110">
        <v>514</v>
      </c>
      <c r="C9" s="110">
        <v>171</v>
      </c>
      <c r="D9" s="111">
        <f>SUM(B9:C9)</f>
        <v>685</v>
      </c>
    </row>
    <row r="10" spans="1:4" ht="15.75" thickBot="1">
      <c r="A10" s="73" t="s">
        <v>82</v>
      </c>
      <c r="B10" s="112">
        <f>SUM(B7:B9)</f>
        <v>958</v>
      </c>
      <c r="C10" s="112">
        <f>SUM(C7:C9)</f>
        <v>233</v>
      </c>
      <c r="D10" s="113">
        <f>SUM(B10:C10)</f>
        <v>1191</v>
      </c>
    </row>
    <row r="11" spans="1:4" ht="15">
      <c r="A11" s="85"/>
      <c r="B11" s="85"/>
      <c r="C11" s="85"/>
      <c r="D11" s="85"/>
    </row>
    <row r="27" ht="12.75">
      <c r="G27" s="32" t="s">
        <v>9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0">
      <selection activeCell="F15" sqref="F15"/>
    </sheetView>
  </sheetViews>
  <sheetFormatPr defaultColWidth="9.140625" defaultRowHeight="12.75"/>
  <cols>
    <col min="1" max="1" width="15.8515625" style="22" customWidth="1"/>
    <col min="2" max="2" width="33.140625" style="22" customWidth="1"/>
    <col min="3" max="3" width="36.421875" style="22" customWidth="1"/>
    <col min="4" max="10" width="9.140625" style="22" customWidth="1"/>
    <col min="11" max="11" width="7.8515625" style="22" customWidth="1"/>
    <col min="12" max="12" width="8.140625" style="22" customWidth="1"/>
    <col min="13" max="238" width="9.140625" style="22" customWidth="1"/>
    <col min="239" max="239" width="15.8515625" style="22" customWidth="1"/>
    <col min="240" max="240" width="29.00390625" style="22" customWidth="1"/>
    <col min="241" max="241" width="36.421875" style="22" customWidth="1"/>
    <col min="242" max="16384" width="9.140625" style="22" customWidth="1"/>
  </cols>
  <sheetData>
    <row r="1" ht="15">
      <c r="A1" s="122" t="s">
        <v>87</v>
      </c>
    </row>
    <row r="2" ht="15">
      <c r="C2" s="23"/>
    </row>
    <row r="3" spans="1:3" ht="18">
      <c r="A3" s="131" t="s">
        <v>88</v>
      </c>
      <c r="B3" s="131"/>
      <c r="C3" s="131"/>
    </row>
    <row r="4" spans="2:3" ht="15.75" thickBot="1">
      <c r="B4" s="24"/>
      <c r="C4" s="24"/>
    </row>
    <row r="5" spans="1:3" ht="30.75" thickBot="1">
      <c r="A5" s="132" t="s">
        <v>89</v>
      </c>
      <c r="B5" s="133" t="s">
        <v>90</v>
      </c>
      <c r="C5" s="134" t="s">
        <v>91</v>
      </c>
    </row>
    <row r="6" spans="1:256" ht="15">
      <c r="A6" s="28">
        <v>2006</v>
      </c>
      <c r="B6" s="82">
        <v>0.0048</v>
      </c>
      <c r="C6" s="82">
        <v>0.0218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">
      <c r="A7" s="25">
        <v>2007</v>
      </c>
      <c r="B7" s="83">
        <v>0.0064</v>
      </c>
      <c r="C7" s="83">
        <v>0.0104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">
      <c r="A8" s="25">
        <v>2008</v>
      </c>
      <c r="B8" s="83">
        <v>0.13</v>
      </c>
      <c r="C8" s="81">
        <v>0.0765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5">
      <c r="A9" s="25">
        <v>2009</v>
      </c>
      <c r="B9" s="81">
        <v>0.035</v>
      </c>
      <c r="C9" s="81">
        <v>0.0202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5">
      <c r="A10" s="25">
        <v>2010</v>
      </c>
      <c r="B10" s="83">
        <v>0.003</v>
      </c>
      <c r="C10" s="83">
        <v>0.011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5">
      <c r="A11" s="25">
        <v>2011</v>
      </c>
      <c r="B11" s="83">
        <v>0.0075</v>
      </c>
      <c r="C11" s="84">
        <v>0.021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">
      <c r="A12" s="25">
        <v>2012</v>
      </c>
      <c r="B12" s="81">
        <v>0.0031</v>
      </c>
      <c r="C12" s="81">
        <v>0.014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9.5" customHeight="1">
      <c r="A13" s="25">
        <v>2013</v>
      </c>
      <c r="B13" s="81">
        <v>0.0115</v>
      </c>
      <c r="C13" s="81">
        <v>0.0075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35.25" customHeight="1">
      <c r="A14" s="25">
        <v>2014</v>
      </c>
      <c r="B14" s="192" t="s">
        <v>92</v>
      </c>
      <c r="C14" s="192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33" customHeight="1">
      <c r="A15" s="25">
        <v>2015</v>
      </c>
      <c r="B15" s="192" t="s">
        <v>93</v>
      </c>
      <c r="C15" s="192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32.25" customHeight="1">
      <c r="A16" s="27">
        <v>2016</v>
      </c>
      <c r="B16" s="192" t="s">
        <v>94</v>
      </c>
      <c r="C16" s="192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5">
      <c r="A17" s="25">
        <v>2017</v>
      </c>
      <c r="B17" s="81">
        <v>0.0082</v>
      </c>
      <c r="C17" s="81">
        <v>0.0076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">
      <c r="A18" s="25">
        <v>2018</v>
      </c>
      <c r="B18" s="81">
        <v>0.0169</v>
      </c>
      <c r="C18" s="81">
        <v>0.018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5">
      <c r="A19" s="25">
        <v>2019</v>
      </c>
      <c r="B19" s="81">
        <v>0.007</v>
      </c>
      <c r="C19" s="81">
        <v>0.004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3" ht="56.25" customHeight="1">
      <c r="A20" s="25">
        <v>2020</v>
      </c>
      <c r="B20" s="29" t="s">
        <v>95</v>
      </c>
      <c r="C20" s="30">
        <v>0.006</v>
      </c>
    </row>
    <row r="21" spans="1:3" ht="15">
      <c r="A21" s="25">
        <v>2021</v>
      </c>
      <c r="B21" s="30">
        <v>0.012</v>
      </c>
      <c r="C21" s="30">
        <v>0.012</v>
      </c>
    </row>
    <row r="22" spans="1:3" ht="15">
      <c r="A22" s="25">
        <v>2022</v>
      </c>
      <c r="B22" s="30">
        <v>0.029</v>
      </c>
      <c r="C22" s="30"/>
    </row>
    <row r="23" spans="1:3" ht="15.75">
      <c r="A23" s="25"/>
      <c r="B23" s="120"/>
      <c r="C23" s="120" t="s">
        <v>130</v>
      </c>
    </row>
    <row r="24" spans="1:3" ht="15.75">
      <c r="A24" s="25">
        <v>2022</v>
      </c>
      <c r="B24" s="120"/>
      <c r="C24" s="120">
        <v>0.068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7" sqref="H7:J7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  <col min="8" max="8" width="18.00390625" style="0" customWidth="1"/>
    <col min="9" max="9" width="11.00390625" style="0" bestFit="1" customWidth="1"/>
  </cols>
  <sheetData>
    <row r="1" ht="15">
      <c r="A1" s="135" t="s">
        <v>96</v>
      </c>
    </row>
    <row r="3" spans="2:6" ht="67.5" customHeight="1" thickBot="1">
      <c r="B3" s="193" t="s">
        <v>97</v>
      </c>
      <c r="C3" s="193"/>
      <c r="D3" s="193"/>
      <c r="E3" s="193"/>
      <c r="F3" s="193"/>
    </row>
    <row r="4" spans="2:6" ht="81" customHeight="1" thickBot="1">
      <c r="B4" s="88" t="s">
        <v>98</v>
      </c>
      <c r="C4" s="89" t="s">
        <v>99</v>
      </c>
      <c r="D4" s="89" t="s">
        <v>100</v>
      </c>
      <c r="E4" s="89" t="s">
        <v>101</v>
      </c>
      <c r="F4" s="90" t="s">
        <v>102</v>
      </c>
    </row>
    <row r="5" spans="2:8" ht="18" customHeight="1" thickBot="1">
      <c r="B5" s="91">
        <v>1</v>
      </c>
      <c r="C5" s="21" t="s">
        <v>103</v>
      </c>
      <c r="D5" s="92">
        <v>314579</v>
      </c>
      <c r="E5" s="21">
        <v>30</v>
      </c>
      <c r="F5" s="99">
        <v>9506760</v>
      </c>
      <c r="H5" s="107"/>
    </row>
    <row r="6" spans="2:6" ht="18" customHeight="1" thickBot="1">
      <c r="B6" s="93">
        <v>2</v>
      </c>
      <c r="C6" s="94" t="s">
        <v>104</v>
      </c>
      <c r="D6" s="95">
        <v>314989</v>
      </c>
      <c r="E6" s="94">
        <v>30</v>
      </c>
      <c r="F6" s="100">
        <v>9529350</v>
      </c>
    </row>
    <row r="7" spans="2:10" ht="15.75" thickBot="1">
      <c r="B7" s="91">
        <v>3</v>
      </c>
      <c r="C7" s="21" t="s">
        <v>105</v>
      </c>
      <c r="D7" s="92"/>
      <c r="E7" s="21"/>
      <c r="F7" s="99"/>
      <c r="H7" s="194"/>
      <c r="I7" s="194"/>
      <c r="J7" s="194"/>
    </row>
    <row r="8" spans="2:6" ht="15.75" thickBot="1">
      <c r="B8" s="93">
        <v>4</v>
      </c>
      <c r="C8" s="94" t="s">
        <v>106</v>
      </c>
      <c r="D8" s="95"/>
      <c r="E8" s="94"/>
      <c r="F8" s="100"/>
    </row>
    <row r="9" spans="2:6" ht="15.75" thickBot="1">
      <c r="B9" s="91">
        <v>5</v>
      </c>
      <c r="C9" s="21" t="s">
        <v>7</v>
      </c>
      <c r="D9" s="92"/>
      <c r="E9" s="21"/>
      <c r="F9" s="99"/>
    </row>
    <row r="10" spans="2:6" ht="15.75" thickBot="1">
      <c r="B10" s="93">
        <v>6</v>
      </c>
      <c r="C10" s="94" t="s">
        <v>107</v>
      </c>
      <c r="D10" s="95"/>
      <c r="E10" s="94"/>
      <c r="F10" s="100"/>
    </row>
    <row r="11" spans="2:6" ht="15.75" thickBot="1">
      <c r="B11" s="91">
        <v>7</v>
      </c>
      <c r="C11" s="21" t="s">
        <v>108</v>
      </c>
      <c r="D11" s="92"/>
      <c r="E11" s="21"/>
      <c r="F11" s="99"/>
    </row>
    <row r="12" spans="2:6" ht="15.75" thickBot="1">
      <c r="B12" s="93">
        <v>8</v>
      </c>
      <c r="C12" s="94" t="s">
        <v>109</v>
      </c>
      <c r="D12" s="95"/>
      <c r="E12" s="94"/>
      <c r="F12" s="100"/>
    </row>
    <row r="13" spans="2:6" ht="15.75" thickBot="1">
      <c r="B13" s="91">
        <v>9</v>
      </c>
      <c r="C13" s="21" t="s">
        <v>110</v>
      </c>
      <c r="D13" s="92"/>
      <c r="E13" s="21"/>
      <c r="F13" s="99"/>
    </row>
    <row r="14" spans="2:6" ht="15.75" thickBot="1">
      <c r="B14" s="93">
        <v>10</v>
      </c>
      <c r="C14" s="94" t="s">
        <v>111</v>
      </c>
      <c r="D14" s="95"/>
      <c r="E14" s="94"/>
      <c r="F14" s="100"/>
    </row>
    <row r="15" spans="2:6" ht="15.75" thickBot="1">
      <c r="B15" s="91">
        <v>11</v>
      </c>
      <c r="C15" s="21" t="s">
        <v>112</v>
      </c>
      <c r="D15" s="92"/>
      <c r="E15" s="21"/>
      <c r="F15" s="99"/>
    </row>
    <row r="16" spans="2:6" ht="15.75" thickBot="1">
      <c r="B16" s="93">
        <v>12</v>
      </c>
      <c r="C16" s="94" t="s">
        <v>113</v>
      </c>
      <c r="D16" s="95"/>
      <c r="E16" s="94"/>
      <c r="F16" s="100"/>
    </row>
    <row r="17" spans="2:6" ht="15.75" thickBot="1">
      <c r="B17" s="96"/>
      <c r="C17" s="97" t="s">
        <v>36</v>
      </c>
      <c r="D17" s="92"/>
      <c r="E17" s="21"/>
      <c r="F17" s="101">
        <f>SUM(F5:F16)</f>
        <v>19036110</v>
      </c>
    </row>
    <row r="18" ht="12.75">
      <c r="F18" s="102"/>
    </row>
  </sheetData>
  <sheetProtection/>
  <mergeCells count="2">
    <mergeCell ref="B3:F3"/>
    <mergeCell ref="H7:J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35" t="s">
        <v>114</v>
      </c>
    </row>
    <row r="2" spans="2:4" ht="57" customHeight="1">
      <c r="B2" s="195" t="s">
        <v>115</v>
      </c>
      <c r="C2" s="195"/>
      <c r="D2" s="195"/>
    </row>
    <row r="3" ht="23.25" customHeight="1" thickBot="1"/>
    <row r="4" spans="2:4" ht="72.75" customHeight="1" thickBot="1">
      <c r="B4" s="88" t="s">
        <v>116</v>
      </c>
      <c r="C4" s="89" t="s">
        <v>117</v>
      </c>
      <c r="D4" s="89" t="s">
        <v>118</v>
      </c>
    </row>
    <row r="5" spans="2:7" ht="16.5" thickBot="1">
      <c r="B5" s="91" t="s">
        <v>119</v>
      </c>
      <c r="C5" s="98">
        <v>47640000</v>
      </c>
      <c r="D5" s="92">
        <v>1588</v>
      </c>
      <c r="G5" s="107"/>
    </row>
    <row r="6" spans="2:4" ht="20.25" customHeight="1" thickBot="1">
      <c r="B6" s="91" t="s">
        <v>120</v>
      </c>
      <c r="C6" s="98">
        <v>47790000</v>
      </c>
      <c r="D6" s="92">
        <v>1593</v>
      </c>
    </row>
    <row r="7" spans="2:9" ht="15.75" thickBot="1">
      <c r="B7" s="91" t="s">
        <v>121</v>
      </c>
      <c r="C7" s="98"/>
      <c r="D7" s="92"/>
      <c r="F7" s="194"/>
      <c r="G7" s="194"/>
      <c r="H7" s="194"/>
      <c r="I7" s="194"/>
    </row>
    <row r="8" spans="2:4" ht="15.75" thickBot="1">
      <c r="B8" s="91" t="s">
        <v>122</v>
      </c>
      <c r="C8" s="98"/>
      <c r="D8" s="92"/>
    </row>
    <row r="9" spans="2:4" ht="15.75" thickBot="1">
      <c r="B9" s="91" t="s">
        <v>8</v>
      </c>
      <c r="C9" s="98"/>
      <c r="D9" s="92"/>
    </row>
    <row r="10" spans="2:4" ht="15.75" thickBot="1">
      <c r="B10" s="91" t="s">
        <v>123</v>
      </c>
      <c r="C10" s="98"/>
      <c r="D10" s="92"/>
    </row>
    <row r="11" spans="2:4" ht="15.75" thickBot="1">
      <c r="B11" s="91" t="s">
        <v>124</v>
      </c>
      <c r="C11" s="98"/>
      <c r="D11" s="92"/>
    </row>
    <row r="12" spans="2:8" ht="15.75" thickBot="1">
      <c r="B12" s="91" t="s">
        <v>125</v>
      </c>
      <c r="C12" s="98"/>
      <c r="D12" s="92"/>
      <c r="H12" s="109"/>
    </row>
    <row r="13" spans="2:4" ht="15.75" thickBot="1">
      <c r="B13" s="91" t="s">
        <v>126</v>
      </c>
      <c r="C13" s="98"/>
      <c r="D13" s="92"/>
    </row>
    <row r="14" spans="2:4" ht="15.75" thickBot="1">
      <c r="B14" s="91" t="s">
        <v>127</v>
      </c>
      <c r="C14" s="98"/>
      <c r="D14" s="92"/>
    </row>
    <row r="15" spans="2:4" ht="15.75" thickBot="1">
      <c r="B15" s="91" t="s">
        <v>128</v>
      </c>
      <c r="C15" s="98"/>
      <c r="D15" s="92"/>
    </row>
    <row r="16" spans="2:4" ht="15.75" thickBot="1">
      <c r="B16" s="91" t="s">
        <v>129</v>
      </c>
      <c r="C16" s="98"/>
      <c r="D16" s="92"/>
    </row>
    <row r="17" spans="2:4" ht="15.75" thickBot="1">
      <c r="B17" s="91" t="s">
        <v>22</v>
      </c>
      <c r="C17" s="98">
        <f>SUM(C5:C16)</f>
        <v>95430000</v>
      </c>
      <c r="D17" s="92">
        <f>SUM(D5:D16)</f>
        <v>3181</v>
      </c>
    </row>
  </sheetData>
  <sheetProtection password="C73A" sheet="1" formatCells="0" formatColumns="0" formatRows="0" insertColumns="0" insertRows="0" insertHyperlinks="0" deleteColumns="0" deleteRows="0"/>
  <mergeCells count="2">
    <mergeCell ref="B2:D2"/>
    <mergeCell ref="F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2023-03-08T08:54:02Z</cp:lastPrinted>
  <dcterms:created xsi:type="dcterms:W3CDTF">2013-03-22T11:33:30Z</dcterms:created>
  <dcterms:modified xsi:type="dcterms:W3CDTF">2023-03-29T12:38:30Z</dcterms:modified>
  <cp:category/>
  <cp:version/>
  <cp:contentType/>
  <cp:contentStatus/>
</cp:coreProperties>
</file>