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65" windowWidth="8535" windowHeight="1170" activeTab="0"/>
  </bookViews>
  <sheets>
    <sheet name="shfry. të pensionit" sheetId="1" r:id="rId1"/>
    <sheet name="shfry.sipas grupeve të pagesës" sheetId="2" r:id="rId2"/>
    <sheet name="pens.më të ulëta" sheetId="3" r:id="rId3"/>
    <sheet name="pens.maksimale" sheetId="4" r:id="rId4"/>
    <sheet name="shfrytërues të rinj" sheetId="5" r:id="rId5"/>
    <sheet name="shfry.të ndjerë" sheetId="6" r:id="rId6"/>
    <sheet name="Lëvizja e % për harmonizim" sheetId="7" r:id="rId7"/>
    <sheet name="shfry.që paguajnë anëtarësi" sheetId="8" r:id="rId8"/>
    <sheet name="mjete të pag.për f.solidar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<sst xmlns="http://schemas.openxmlformats.org/spreadsheetml/2006/main" count="169" uniqueCount="117">
  <si>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</si>
  <si>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</si>
  <si>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</si>
  <si>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</si>
  <si>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</si>
  <si>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</si>
  <si>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</si>
  <si>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Р.БР</t>
  </si>
  <si>
    <t>Табела бр.8</t>
  </si>
  <si>
    <t xml:space="preserve"> </t>
  </si>
  <si>
    <t>од 1-ви септември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</si>
  <si>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</si>
  <si>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</si>
  <si>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</si>
  <si>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</si>
  <si>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</si>
  <si>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</si>
  <si>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  Të dhëna për gjendjen e numrit të shfrytëzuesve të pensionit për muajin korrik të vitit 2023</t>
  </si>
  <si>
    <t xml:space="preserve">       Gjendja e shfrytëzuesve të pensionit nga pensioni i paguar sipas llojit, sipas të drejtës së arritur dhe pensionit mesatar për muajin korrik të vitit 2023</t>
  </si>
  <si>
    <t xml:space="preserve">korrik  2023 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</si>
  <si>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</si>
  <si>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</si>
  <si>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</si>
  <si>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</si>
  <si>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</si>
  <si>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</si>
  <si>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</si>
  <si>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Pension i paguar mesatar për muajin korrik të vitit 2023</t>
  </si>
  <si>
    <t>Struktura e pensionistëve sipas shumës së pensionit për muajin korrik të vitit 2023</t>
  </si>
  <si>
    <t>Grafikoni 1.</t>
  </si>
  <si>
    <t>Tabela nr. 2</t>
  </si>
  <si>
    <t>Shuma në denarë</t>
  </si>
  <si>
    <t>Pen.familjar</t>
  </si>
  <si>
    <t>Pen. Invalidor</t>
  </si>
  <si>
    <t>Pen.i pleqërisë</t>
  </si>
  <si>
    <t>Pen.ushtarak</t>
  </si>
  <si>
    <t>Pen.bujqësor</t>
  </si>
  <si>
    <t>Gjithsej</t>
  </si>
  <si>
    <t>Struktura</t>
  </si>
  <si>
    <t>Gjendja e shfrytëzuesve të pensionit sipas grupeve të pagesave për muajin korrik të vitit 2023</t>
  </si>
  <si>
    <t>Deri  (13.300,00)</t>
  </si>
  <si>
    <t xml:space="preserve"> (Prej 13.301,00-16.000,00)</t>
  </si>
  <si>
    <t xml:space="preserve"> Prej (16.001,00-22.000,00)</t>
  </si>
  <si>
    <t>Mbi. (22.001,00)</t>
  </si>
  <si>
    <t xml:space="preserve">                 Grafikoni nr.2.  Struktura e pensionistëve sipas grupeve të pagesave për muajin korrik të vitit 2023</t>
  </si>
  <si>
    <t>Tabela nr.3</t>
  </si>
  <si>
    <t xml:space="preserve">E drejta e realizuar deri  </t>
  </si>
  <si>
    <t>Numri</t>
  </si>
  <si>
    <t>Shuma</t>
  </si>
  <si>
    <t>Numri i shfrytëzuesve  të pensionit më të ulët sipas grupeve të shumave për muajin korrik të vitit 2023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</si>
  <si>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</si>
  <si>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</si>
  <si>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</si>
  <si>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</si>
  <si>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</si>
  <si>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 </t>
  </si>
  <si>
    <t>Tabela nr. 4</t>
  </si>
  <si>
    <t xml:space="preserve">E drejta e realizuar               </t>
  </si>
  <si>
    <t>Denarë</t>
  </si>
  <si>
    <t>Numri i shfrytëzuesve të shumës më të lartë të pensionit sipas llojit për muajin korrik të vitit 2023</t>
  </si>
  <si>
    <t>E drejta e realizuar deri 31.12.1996</t>
  </si>
  <si>
    <t>E drejta e realizuar prej 01.01.1997</t>
  </si>
  <si>
    <t>E drejta e realizuar prej  01.01.2002</t>
  </si>
  <si>
    <t>E drejta e realizuar prej 01.01.2016</t>
  </si>
  <si>
    <t>E drejta e realizuar prej  01.01.2017</t>
  </si>
  <si>
    <t>E drejta e realizuar prej  01.01.2018</t>
  </si>
  <si>
    <t>E drejta e realizuar prej  01.01.2019</t>
  </si>
  <si>
    <t>E drejta e realizuar prej  01.01.2020</t>
  </si>
  <si>
    <t>E drejta e realizuar prej  01.01.2021</t>
  </si>
  <si>
    <t>E drejta e realizuar prej  01.01.2022</t>
  </si>
  <si>
    <t>E drejta e realizuar prej  01.01.2023</t>
  </si>
  <si>
    <t>GJITHSEJ</t>
  </si>
  <si>
    <t>Tabela nr.5</t>
  </si>
  <si>
    <t>Shfrytëzues të rinj sipas llojit të pensionit</t>
  </si>
  <si>
    <t>Pensionistë të rinj</t>
  </si>
  <si>
    <t>Burra</t>
  </si>
  <si>
    <t>Gra</t>
  </si>
  <si>
    <t xml:space="preserve">Gjendja e shfrytëzuesve të rinj të pensionit për muajin korrik të vitit 2023 </t>
  </si>
  <si>
    <t xml:space="preserve">Pensione familjare </t>
  </si>
  <si>
    <t xml:space="preserve">Pensione invalidore </t>
  </si>
  <si>
    <t xml:space="preserve">Pensione pleqërie </t>
  </si>
  <si>
    <t xml:space="preserve">Gjithsej  </t>
  </si>
  <si>
    <t>Tabela nr.6</t>
  </si>
  <si>
    <t>Shfrytëzues të ndjerë sipas llojit të pensionit</t>
  </si>
  <si>
    <t xml:space="preserve">Pensionistë të ndjerë </t>
  </si>
  <si>
    <t xml:space="preserve">Gjendja e shfrytëzuesve të ndjerë të pensionit për muajin korrik të vitit 2023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</si>
  <si>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</si>
  <si>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</si>
  <si>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Harmonizim vjetor</t>
  </si>
  <si>
    <t>nga 1 marsi</t>
  </si>
  <si>
    <t>nga 1 shtatori</t>
  </si>
  <si>
    <t xml:space="preserve">Numri i shfrytëzuesve të cilët paguajnë anëtarësim dhe mjetet e paguara në llogarinë e Lidhjes së shoqatave të pensionistëve për periudhën janar - dhjetor të vitit 2023  </t>
  </si>
  <si>
    <t xml:space="preserve">Muaji </t>
  </si>
  <si>
    <t xml:space="preserve">Numri i shfrytëzuesve të pensionit prej të cilëve realizohet mbajtje </t>
  </si>
  <si>
    <t xml:space="preserve">Mjetet e paguara Lidhjes së shoqatës së pensionistëve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</si>
  <si>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</si>
  <si>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</si>
  <si>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</si>
  <si>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</si>
  <si>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</si>
  <si>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</si>
  <si>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</si>
  <si>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</si>
  <si>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</si>
  <si>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</si>
  <si>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</si>
  <si>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</si>
  <si>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Tabela nr.9</t>
  </si>
  <si>
    <t xml:space="preserve"> Mjetet e paguara nga fondi solidar për periudhën janar - dhjetor të vitit 2023</t>
  </si>
  <si>
    <t>Mjetet e paguara nga fondi solidar (denarë)</t>
  </si>
  <si>
    <t>Numri i kërkesave të paguara për shfrytëzuesit e ndjerë</t>
  </si>
  <si>
    <t xml:space="preserve">Gjithsej: </t>
  </si>
  <si>
    <t>Tabela nr.7</t>
  </si>
  <si>
    <t xml:space="preserve">                 Lëvizja e përqindjes mbi harmonizimin e pensionieve sipas viteve   </t>
  </si>
  <si>
    <t xml:space="preserve">Harmonizimi vjetor </t>
  </si>
  <si>
    <t>prej 1 janari</t>
  </si>
  <si>
    <t>prej 1 korriku</t>
  </si>
</sst>
</file>

<file path=xl/styles.xml><?xml version="1.0" encoding="utf-8"?>
<styleSheet xmlns="http://schemas.openxmlformats.org/spreadsheetml/2006/main">
  <numFmts count="5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ден&quot;\ #,##0;\-&quot;ден&quot;\ #,##0"/>
    <numFmt numFmtId="181" formatCode="&quot;ден&quot;\ #,##0;[Red]\-&quot;ден&quot;\ #,##0"/>
    <numFmt numFmtId="182" formatCode="&quot;ден&quot;\ #,##0.00;\-&quot;ден&quot;\ #,##0.00"/>
    <numFmt numFmtId="183" formatCode="&quot;ден&quot;\ #,##0.00;[Red]\-&quot;ден&quot;\ #,##0.00"/>
    <numFmt numFmtId="184" formatCode="_-&quot;ден&quot;\ * #,##0_-;\-&quot;ден&quot;\ * #,##0_-;_-&quot;ден&quot;\ * &quot;-&quot;_-;_-@_-"/>
    <numFmt numFmtId="185" formatCode="_-* #,##0_-;\-* #,##0_-;_-* &quot;-&quot;_-;_-@_-"/>
    <numFmt numFmtId="186" formatCode="_-&quot;ден&quot;\ * #,##0.00_-;\-&quot;ден&quot;\ * #,##0.00_-;_-&quot;ден&quot;\ * &quot;-&quot;??_-;_-@_-"/>
    <numFmt numFmtId="187" formatCode="_-* #,##0.00_-;\-* #,##0.00_-;_-* &quot;-&quot;??_-;_-@_-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%"/>
    <numFmt numFmtId="197" formatCode="_-* #,##0.0\ _д_е_н_._-;\-* #,##0.0\ _д_е_н_._-;_-* &quot;-&quot;??\ _д_е_н_._-;_-@_-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"/>
    <numFmt numFmtId="204" formatCode="0.0"/>
    <numFmt numFmtId="205" formatCode="dd/mm/yyyy;@"/>
    <numFmt numFmtId="206" formatCode="#,##0.000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b/>
      <sz val="10"/>
      <name val="StobiSans Regular"/>
      <family val="3"/>
    </font>
    <font>
      <b/>
      <sz val="10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205" fontId="6" fillId="36" borderId="17" xfId="0" applyNumberFormat="1" applyFont="1" applyFill="1" applyBorder="1" applyAlignment="1">
      <alignment horizontal="center"/>
    </xf>
    <xf numFmtId="205" fontId="6" fillId="36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10" fontId="5" fillId="0" borderId="14" xfId="0" applyNumberFormat="1" applyFont="1" applyBorder="1" applyAlignment="1">
      <alignment horizontal="right" vertical="center"/>
    </xf>
    <xf numFmtId="195" fontId="6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58" applyFont="1">
      <alignment/>
      <protection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7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8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8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6" fillId="0" borderId="14" xfId="42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0" xfId="58" applyFont="1">
      <alignment/>
      <protection/>
    </xf>
    <xf numFmtId="188" fontId="0" fillId="0" borderId="0" xfId="58" applyNumberFormat="1" applyFont="1">
      <alignment/>
      <protection/>
    </xf>
    <xf numFmtId="0" fontId="3" fillId="0" borderId="14" xfId="0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63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2" fontId="62" fillId="0" borderId="0" xfId="58" applyNumberFormat="1" applyFont="1" applyFill="1" applyBorder="1">
      <alignment/>
      <protection/>
    </xf>
    <xf numFmtId="10" fontId="62" fillId="0" borderId="0" xfId="58" applyNumberFormat="1" applyFont="1" applyFill="1" applyBorder="1">
      <alignment/>
      <protection/>
    </xf>
    <xf numFmtId="0" fontId="64" fillId="0" borderId="0" xfId="58" applyFont="1" applyFill="1" applyBorder="1" applyAlignment="1">
      <alignment horizontal="center"/>
      <protection/>
    </xf>
    <xf numFmtId="0" fontId="3" fillId="35" borderId="19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7" borderId="24" xfId="58" applyFont="1" applyFill="1" applyBorder="1" applyAlignment="1">
      <alignment horizontal="center" vertical="center" wrapText="1"/>
      <protection/>
    </xf>
    <xf numFmtId="0" fontId="5" fillId="37" borderId="25" xfId="58" applyFont="1" applyFill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/>
    </xf>
    <xf numFmtId="3" fontId="6" fillId="36" borderId="14" xfId="0" applyNumberFormat="1" applyFont="1" applyFill="1" applyBorder="1" applyAlignment="1">
      <alignment horizontal="center"/>
    </xf>
    <xf numFmtId="0" fontId="7" fillId="37" borderId="23" xfId="0" applyFont="1" applyFill="1" applyBorder="1" applyAlignment="1">
      <alignment/>
    </xf>
    <xf numFmtId="3" fontId="3" fillId="37" borderId="26" xfId="58" applyNumberFormat="1" applyFont="1" applyFill="1" applyBorder="1" applyAlignment="1">
      <alignment horizontal="center"/>
      <protection/>
    </xf>
    <xf numFmtId="10" fontId="11" fillId="0" borderId="14" xfId="0" applyNumberFormat="1" applyFont="1" applyBorder="1" applyAlignment="1">
      <alignment horizontal="right"/>
    </xf>
    <xf numFmtId="10" fontId="11" fillId="0" borderId="15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10" fontId="11" fillId="0" borderId="14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7" borderId="14" xfId="58" applyFont="1" applyFill="1" applyBorder="1">
      <alignment/>
      <protection/>
    </xf>
    <xf numFmtId="0" fontId="65" fillId="38" borderId="12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8" fillId="0" borderId="0" xfId="0" applyFont="1" applyAlignment="1">
      <alignment/>
    </xf>
    <xf numFmtId="3" fontId="62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6" fillId="35" borderId="14" xfId="0" applyNumberFormat="1" applyFont="1" applyFill="1" applyBorder="1" applyAlignment="1">
      <alignment horizontal="center"/>
    </xf>
    <xf numFmtId="3" fontId="6" fillId="35" borderId="22" xfId="0" applyNumberFormat="1" applyFont="1" applyFill="1" applyBorder="1" applyAlignment="1">
      <alignment horizontal="center"/>
    </xf>
    <xf numFmtId="3" fontId="3" fillId="35" borderId="26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171" fontId="6" fillId="0" borderId="22" xfId="44" applyFont="1" applyBorder="1" applyAlignment="1">
      <alignment vertical="center"/>
    </xf>
    <xf numFmtId="171" fontId="6" fillId="36" borderId="22" xfId="44" applyFont="1" applyFill="1" applyBorder="1" applyAlignment="1">
      <alignment vertical="center"/>
    </xf>
    <xf numFmtId="171" fontId="3" fillId="37" borderId="27" xfId="44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/>
    </xf>
    <xf numFmtId="3" fontId="3" fillId="37" borderId="26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/>
    </xf>
    <xf numFmtId="10" fontId="12" fillId="0" borderId="14" xfId="0" applyNumberFormat="1" applyFont="1" applyBorder="1" applyAlignment="1">
      <alignment horizontal="right"/>
    </xf>
    <xf numFmtId="0" fontId="62" fillId="0" borderId="0" xfId="0" applyFont="1" applyFill="1" applyAlignment="1">
      <alignment/>
    </xf>
    <xf numFmtId="0" fontId="3" fillId="35" borderId="19" xfId="0" applyFont="1" applyFill="1" applyBorder="1" applyAlignment="1">
      <alignment/>
    </xf>
    <xf numFmtId="0" fontId="62" fillId="0" borderId="0" xfId="0" applyFont="1" applyAlignment="1">
      <alignment/>
    </xf>
    <xf numFmtId="0" fontId="13" fillId="0" borderId="0" xfId="0" applyFont="1" applyAlignment="1">
      <alignment/>
    </xf>
    <xf numFmtId="179" fontId="69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9" fontId="6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33" borderId="12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0" xfId="0" applyFont="1" applyAlignment="1">
      <alignment horizontal="left"/>
    </xf>
    <xf numFmtId="4" fontId="6" fillId="36" borderId="40" xfId="0" applyNumberFormat="1" applyFont="1" applyFill="1" applyBorder="1" applyAlignment="1">
      <alignment horizontal="center"/>
    </xf>
    <xf numFmtId="4" fontId="6" fillId="36" borderId="21" xfId="0" applyNumberFormat="1" applyFont="1" applyFill="1" applyBorder="1" applyAlignment="1">
      <alignment horizontal="center"/>
    </xf>
    <xf numFmtId="4" fontId="6" fillId="36" borderId="41" xfId="0" applyNumberFormat="1" applyFont="1" applyFill="1" applyBorder="1" applyAlignment="1">
      <alignment horizontal="center"/>
    </xf>
    <xf numFmtId="3" fontId="3" fillId="37" borderId="42" xfId="0" applyNumberFormat="1" applyFont="1" applyFill="1" applyBorder="1" applyAlignment="1">
      <alignment horizontal="center"/>
    </xf>
    <xf numFmtId="3" fontId="3" fillId="37" borderId="43" xfId="0" applyNumberFormat="1" applyFont="1" applyFill="1" applyBorder="1" applyAlignment="1">
      <alignment horizontal="center"/>
    </xf>
    <xf numFmtId="3" fontId="3" fillId="37" borderId="44" xfId="0" applyNumberFormat="1" applyFont="1" applyFill="1" applyBorder="1" applyAlignment="1">
      <alignment horizontal="center"/>
    </xf>
    <xf numFmtId="4" fontId="6" fillId="0" borderId="42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4" fontId="6" fillId="0" borderId="45" xfId="0" applyNumberFormat="1" applyFont="1" applyFill="1" applyBorder="1" applyAlignment="1">
      <alignment horizontal="center"/>
    </xf>
    <xf numFmtId="4" fontId="6" fillId="0" borderId="46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0" fontId="3" fillId="36" borderId="29" xfId="58" applyFont="1" applyFill="1" applyBorder="1" applyAlignment="1">
      <alignment horizontal="center" vertical="center" wrapText="1"/>
      <protection/>
    </xf>
    <xf numFmtId="0" fontId="3" fillId="36" borderId="30" xfId="58" applyFont="1" applyFill="1" applyBorder="1" applyAlignment="1">
      <alignment horizontal="center" vertical="center" wrapText="1"/>
      <protection/>
    </xf>
    <xf numFmtId="0" fontId="3" fillId="36" borderId="31" xfId="58" applyFont="1" applyFill="1" applyBorder="1" applyAlignment="1">
      <alignment horizontal="center" vertical="center" wrapText="1"/>
      <protection/>
    </xf>
    <xf numFmtId="0" fontId="3" fillId="36" borderId="32" xfId="58" applyFont="1" applyFill="1" applyBorder="1" applyAlignment="1">
      <alignment horizontal="center" vertical="center" wrapText="1"/>
      <protection/>
    </xf>
    <xf numFmtId="0" fontId="3" fillId="36" borderId="33" xfId="58" applyFont="1" applyFill="1" applyBorder="1" applyAlignment="1">
      <alignment horizontal="center" vertical="center" wrapText="1"/>
      <protection/>
    </xf>
    <xf numFmtId="0" fontId="3" fillId="36" borderId="34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14" fontId="6" fillId="0" borderId="48" xfId="0" applyNumberFormat="1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korrik të vitit 2023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2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(22,28%)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(8,15%)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(69,3%)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(0,24%)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Pens.min.i 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(0,02%)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'shfry. të pensionit'!$C$27:$C$31</c:f>
              <c:strCache/>
            </c:strRef>
          </c:cat>
          <c:val>
            <c:numRef>
              <c:f>'shfry.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për muajin korrik të vitit 2023</a:t>
            </a:r>
          </a:p>
        </c:rich>
      </c:tx>
      <c:layout>
        <c:manualLayout>
          <c:xMode val="factor"/>
          <c:yMode val="factor"/>
          <c:x val="0.0822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pagesës'!$A$7:$A$10</c:f>
              <c:strCache/>
            </c:strRef>
          </c:cat>
          <c:val>
            <c:numRef>
              <c:f>'shfry.sipas grupeve të pagesës'!$H$7:$H$10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123825</xdr:rowOff>
    </xdr:from>
    <xdr:to>
      <xdr:col>5</xdr:col>
      <xdr:colOff>66675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714375" y="586740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3">
      <selection activeCell="A37" sqref="A37:G37"/>
    </sheetView>
  </sheetViews>
  <sheetFormatPr defaultColWidth="9.140625" defaultRowHeight="12.75"/>
  <cols>
    <col min="1" max="1" width="21.00390625" style="22" customWidth="1"/>
    <col min="2" max="2" width="15.57421875" style="22" customWidth="1"/>
    <col min="3" max="3" width="16.28125" style="22" customWidth="1"/>
    <col min="4" max="4" width="15.00390625" style="22" customWidth="1"/>
    <col min="5" max="5" width="17.00390625" style="22" customWidth="1"/>
    <col min="6" max="6" width="19.7109375" style="22" customWidth="1"/>
    <col min="7" max="7" width="9.140625" style="22" customWidth="1"/>
    <col min="8" max="8" width="22.57421875" style="22" customWidth="1"/>
    <col min="9" max="9" width="12.00390625" style="22" customWidth="1"/>
    <col min="10" max="10" width="12.421875" style="22" customWidth="1"/>
    <col min="11" max="11" width="16.28125" style="22" customWidth="1"/>
    <col min="12" max="12" width="15.421875" style="22" bestFit="1" customWidth="1"/>
    <col min="13" max="16384" width="9.140625" style="22" customWidth="1"/>
  </cols>
  <sheetData>
    <row r="1" ht="15">
      <c r="A1" s="141" t="s">
        <v>11</v>
      </c>
    </row>
    <row r="2" spans="1:5" ht="15.75" customHeight="1">
      <c r="A2" s="155" t="s">
        <v>17</v>
      </c>
      <c r="B2" s="156"/>
      <c r="C2" s="156"/>
      <c r="D2" s="156"/>
      <c r="E2" s="157"/>
    </row>
    <row r="3" spans="1:5" ht="26.25" customHeight="1">
      <c r="A3" s="158"/>
      <c r="B3" s="159"/>
      <c r="C3" s="159"/>
      <c r="D3" s="159"/>
      <c r="E3" s="160"/>
    </row>
    <row r="4" spans="1:5" ht="19.5" customHeight="1">
      <c r="A4" s="41"/>
      <c r="B4" s="41"/>
      <c r="C4" s="41"/>
      <c r="D4" s="41"/>
      <c r="E4" s="42"/>
    </row>
    <row r="5" spans="1:7" ht="38.25" customHeight="1" thickBot="1">
      <c r="A5" s="163" t="s">
        <v>18</v>
      </c>
      <c r="B5" s="163"/>
      <c r="C5" s="163"/>
      <c r="D5" s="163"/>
      <c r="E5" s="163"/>
      <c r="G5" s="43"/>
    </row>
    <row r="6" spans="1:7" ht="23.25" customHeight="1">
      <c r="A6" s="44" t="s">
        <v>19</v>
      </c>
      <c r="B6" s="164" t="s">
        <v>12</v>
      </c>
      <c r="C6" s="164" t="s">
        <v>13</v>
      </c>
      <c r="D6" s="164" t="s">
        <v>14</v>
      </c>
      <c r="E6" s="161" t="s">
        <v>15</v>
      </c>
      <c r="F6" s="166"/>
      <c r="G6" s="167"/>
    </row>
    <row r="7" spans="1:5" ht="47.25" customHeight="1">
      <c r="A7" s="142" t="s">
        <v>16</v>
      </c>
      <c r="B7" s="165"/>
      <c r="C7" s="165"/>
      <c r="D7" s="165"/>
      <c r="E7" s="162"/>
    </row>
    <row r="8" spans="1:12" ht="15.75" customHeight="1">
      <c r="A8" s="141" t="s">
        <v>20</v>
      </c>
      <c r="B8" s="121">
        <v>74898</v>
      </c>
      <c r="C8" s="114">
        <f>527-12</f>
        <v>515</v>
      </c>
      <c r="D8" s="121">
        <v>46</v>
      </c>
      <c r="E8" s="121">
        <f>SUM(B8:D8)</f>
        <v>75459</v>
      </c>
      <c r="H8" s="47"/>
      <c r="I8" s="47"/>
      <c r="J8" s="47"/>
      <c r="K8" s="47"/>
      <c r="L8" s="48"/>
    </row>
    <row r="9" spans="1:11" ht="16.5" customHeight="1">
      <c r="A9" s="142" t="s">
        <v>21</v>
      </c>
      <c r="B9" s="82">
        <v>27387</v>
      </c>
      <c r="C9" s="82">
        <v>126</v>
      </c>
      <c r="D9" s="82">
        <v>0</v>
      </c>
      <c r="E9" s="82">
        <f>SUM(B9:D9)</f>
        <v>27513</v>
      </c>
      <c r="F9" s="47"/>
      <c r="G9" s="47"/>
      <c r="H9" s="47"/>
      <c r="I9" s="47"/>
      <c r="J9" s="47"/>
      <c r="K9" s="47"/>
    </row>
    <row r="10" spans="1:12" ht="15.75" customHeight="1">
      <c r="A10" s="141" t="s">
        <v>22</v>
      </c>
      <c r="B10" s="121">
        <v>232947</v>
      </c>
      <c r="C10" s="121">
        <v>179</v>
      </c>
      <c r="D10" s="81">
        <v>9</v>
      </c>
      <c r="E10" s="121">
        <f>SUM(B10:D10)</f>
        <v>233135</v>
      </c>
      <c r="F10" s="47"/>
      <c r="G10" s="47"/>
      <c r="H10" s="47"/>
      <c r="I10" s="47"/>
      <c r="J10" s="47"/>
      <c r="K10" s="47"/>
      <c r="L10" s="48"/>
    </row>
    <row r="11" spans="1:12" ht="20.25" customHeight="1" thickBot="1">
      <c r="A11" s="143" t="s">
        <v>23</v>
      </c>
      <c r="B11" s="122">
        <f>SUM(B8:B10)</f>
        <v>335232</v>
      </c>
      <c r="C11" s="122">
        <v>820</v>
      </c>
      <c r="D11" s="122">
        <f>SUM(D8:D10)</f>
        <v>55</v>
      </c>
      <c r="E11" s="122">
        <f>SUM(B11:D11)</f>
        <v>336107</v>
      </c>
      <c r="H11" s="49"/>
      <c r="I11" s="47"/>
      <c r="J11" s="47"/>
      <c r="L11" s="48"/>
    </row>
    <row r="12" spans="1:10" ht="17.25" thickBot="1">
      <c r="A12" s="50"/>
      <c r="B12" s="51"/>
      <c r="C12" s="51"/>
      <c r="D12" s="51"/>
      <c r="E12" s="52"/>
      <c r="F12" s="53"/>
      <c r="G12" s="47"/>
      <c r="H12" s="130"/>
      <c r="I12" s="47"/>
      <c r="J12" s="47"/>
    </row>
    <row r="13" spans="1:12" ht="15.75" thickBot="1">
      <c r="A13" s="142" t="s">
        <v>16</v>
      </c>
      <c r="B13" s="171" t="s">
        <v>26</v>
      </c>
      <c r="C13" s="172"/>
      <c r="D13" s="173"/>
      <c r="E13" s="52"/>
      <c r="G13" s="47"/>
      <c r="H13" s="54"/>
      <c r="I13" s="47"/>
      <c r="L13" s="48"/>
    </row>
    <row r="14" spans="1:8" ht="17.25" customHeight="1">
      <c r="A14" s="141" t="s">
        <v>20</v>
      </c>
      <c r="B14" s="174">
        <v>15055</v>
      </c>
      <c r="C14" s="175"/>
      <c r="D14" s="176"/>
      <c r="E14" s="52"/>
      <c r="G14" s="54"/>
      <c r="H14" s="47"/>
    </row>
    <row r="15" spans="1:8" ht="16.5" customHeight="1">
      <c r="A15" s="142" t="s">
        <v>21</v>
      </c>
      <c r="B15" s="168">
        <v>16965</v>
      </c>
      <c r="C15" s="169"/>
      <c r="D15" s="170"/>
      <c r="E15" s="52"/>
      <c r="G15" s="47"/>
      <c r="H15" s="53"/>
    </row>
    <row r="16" spans="1:11" ht="17.25" customHeight="1">
      <c r="A16" s="141" t="s">
        <v>22</v>
      </c>
      <c r="B16" s="177">
        <v>20563</v>
      </c>
      <c r="C16" s="178"/>
      <c r="D16" s="179"/>
      <c r="E16" s="55"/>
      <c r="G16" s="53"/>
      <c r="H16" s="56"/>
      <c r="K16" s="48"/>
    </row>
    <row r="17" spans="1:11" ht="16.5" customHeight="1">
      <c r="A17" s="144" t="s">
        <v>24</v>
      </c>
      <c r="B17" s="168">
        <v>9867</v>
      </c>
      <c r="C17" s="169"/>
      <c r="D17" s="170"/>
      <c r="E17" s="55"/>
      <c r="G17" s="56"/>
      <c r="H17" s="53"/>
      <c r="K17" s="48"/>
    </row>
    <row r="18" spans="1:12" ht="16.5" customHeight="1" thickBot="1">
      <c r="A18" s="145" t="s">
        <v>25</v>
      </c>
      <c r="B18" s="180">
        <v>27074</v>
      </c>
      <c r="C18" s="181"/>
      <c r="D18" s="182"/>
      <c r="E18" s="55"/>
      <c r="F18" s="129"/>
      <c r="G18" s="53"/>
      <c r="H18" s="47"/>
      <c r="J18" s="57"/>
      <c r="L18" s="48"/>
    </row>
    <row r="19" spans="1:12" s="135" customFormat="1" ht="16.5" customHeight="1">
      <c r="A19" s="132"/>
      <c r="B19" s="131"/>
      <c r="C19" s="131"/>
      <c r="D19" s="131"/>
      <c r="E19" s="55"/>
      <c r="F19" s="133"/>
      <c r="G19" s="41"/>
      <c r="H19" s="134"/>
      <c r="J19" s="136"/>
      <c r="L19" s="137"/>
    </row>
    <row r="20" spans="1:8" ht="19.5" customHeight="1" thickBot="1">
      <c r="A20" s="53"/>
      <c r="B20" s="52"/>
      <c r="C20" s="52"/>
      <c r="D20" s="52"/>
      <c r="E20" s="55"/>
      <c r="F20" s="50"/>
      <c r="G20" s="47"/>
      <c r="H20" s="47"/>
    </row>
    <row r="21" spans="1:12" ht="18" customHeight="1" thickBot="1">
      <c r="A21" s="151" t="s">
        <v>27</v>
      </c>
      <c r="B21" s="152"/>
      <c r="C21" s="152"/>
      <c r="D21" s="152"/>
      <c r="E21" s="139">
        <v>19057</v>
      </c>
      <c r="F21" s="138"/>
      <c r="G21" s="53"/>
      <c r="H21" s="53"/>
      <c r="K21" s="48"/>
      <c r="L21" s="58"/>
    </row>
    <row r="22" spans="1:11" ht="12.75">
      <c r="A22" s="53"/>
      <c r="B22" s="53"/>
      <c r="C22" s="53"/>
      <c r="D22" s="53"/>
      <c r="E22" s="53"/>
      <c r="F22" s="53"/>
      <c r="G22" s="53"/>
      <c r="H22" s="59"/>
      <c r="K22" s="48"/>
    </row>
    <row r="23" spans="1:12" ht="15">
      <c r="A23" s="60" t="s">
        <v>29</v>
      </c>
      <c r="B23" s="154" t="s">
        <v>28</v>
      </c>
      <c r="C23" s="154"/>
      <c r="D23" s="154"/>
      <c r="E23" s="154"/>
      <c r="F23" s="154"/>
      <c r="G23" s="53"/>
      <c r="H23" s="53"/>
      <c r="L23" s="58"/>
    </row>
    <row r="24" spans="1:8" ht="15">
      <c r="A24" s="50"/>
      <c r="E24" s="50"/>
      <c r="F24" s="50"/>
      <c r="G24" s="53"/>
      <c r="H24" s="53"/>
    </row>
    <row r="25" spans="1:13" ht="15">
      <c r="A25" s="50"/>
      <c r="F25" s="50"/>
      <c r="G25" s="53"/>
      <c r="H25" s="53"/>
      <c r="M25" s="48"/>
    </row>
    <row r="26" spans="1:8" ht="15">
      <c r="A26" s="50"/>
      <c r="F26" s="50"/>
      <c r="G26" s="50"/>
      <c r="H26" s="53"/>
    </row>
    <row r="27" spans="1:8" ht="15">
      <c r="A27" s="50"/>
      <c r="C27" s="61" t="s">
        <v>0</v>
      </c>
      <c r="D27" s="62">
        <f>B8</f>
        <v>74898</v>
      </c>
      <c r="E27" s="63">
        <f aca="true" t="shared" si="0" ref="E27:E32">D27*100/$D$32</f>
        <v>22.28397504366169</v>
      </c>
      <c r="F27" s="50"/>
      <c r="G27" s="50"/>
      <c r="H27" s="53"/>
    </row>
    <row r="28" spans="1:10" ht="15">
      <c r="A28" s="50"/>
      <c r="C28" s="61" t="s">
        <v>1</v>
      </c>
      <c r="D28" s="62">
        <f>B9</f>
        <v>27387</v>
      </c>
      <c r="E28" s="63">
        <f t="shared" si="0"/>
        <v>8.148298012240149</v>
      </c>
      <c r="F28" s="50"/>
      <c r="G28" s="50"/>
      <c r="I28" s="64"/>
      <c r="J28" s="64"/>
    </row>
    <row r="29" spans="1:12" ht="15">
      <c r="A29" s="50"/>
      <c r="C29" s="61" t="s">
        <v>2</v>
      </c>
      <c r="D29" s="62">
        <f>B10</f>
        <v>232947</v>
      </c>
      <c r="E29" s="63">
        <f t="shared" si="0"/>
        <v>69.30739318133809</v>
      </c>
      <c r="F29" s="50"/>
      <c r="G29" s="50"/>
      <c r="I29" s="64"/>
      <c r="J29" s="65"/>
      <c r="K29" s="64"/>
      <c r="L29" s="64"/>
    </row>
    <row r="30" spans="1:10" ht="15">
      <c r="A30" s="50"/>
      <c r="B30" s="50"/>
      <c r="C30" s="66" t="s">
        <v>3</v>
      </c>
      <c r="D30" s="46">
        <f>C11</f>
        <v>820</v>
      </c>
      <c r="E30" s="63">
        <f t="shared" si="0"/>
        <v>0.24396992624372596</v>
      </c>
      <c r="F30" s="50"/>
      <c r="G30" s="50"/>
      <c r="I30" s="64"/>
      <c r="J30" s="65"/>
    </row>
    <row r="31" spans="1:10" ht="15">
      <c r="A31" s="50"/>
      <c r="B31" s="50"/>
      <c r="C31" s="66" t="s">
        <v>4</v>
      </c>
      <c r="D31" s="46">
        <f>D11</f>
        <v>55</v>
      </c>
      <c r="E31" s="63">
        <f t="shared" si="0"/>
        <v>0.01636383651634747</v>
      </c>
      <c r="F31" s="50"/>
      <c r="G31" s="50"/>
      <c r="I31" s="64"/>
      <c r="J31" s="64"/>
    </row>
    <row r="32" spans="1:7" ht="15">
      <c r="A32" s="50"/>
      <c r="B32" s="50"/>
      <c r="C32" s="66" t="s">
        <v>5</v>
      </c>
      <c r="D32" s="67">
        <f>SUM(D27:D31)</f>
        <v>336107</v>
      </c>
      <c r="E32" s="63">
        <f t="shared" si="0"/>
        <v>100</v>
      </c>
      <c r="F32" s="50"/>
      <c r="G32" s="50"/>
    </row>
    <row r="33" spans="1:7" ht="15">
      <c r="A33" s="50"/>
      <c r="B33" s="50"/>
      <c r="F33" s="50"/>
      <c r="G33" s="50"/>
    </row>
    <row r="34" spans="1:7" ht="15">
      <c r="A34" s="50"/>
      <c r="B34" s="50"/>
      <c r="C34" s="50"/>
      <c r="D34" s="50"/>
      <c r="E34" s="50"/>
      <c r="F34" s="50"/>
      <c r="G34" s="50"/>
    </row>
    <row r="35" spans="1:7" ht="15">
      <c r="A35" s="50"/>
      <c r="B35" s="50"/>
      <c r="C35" s="50"/>
      <c r="D35" s="50"/>
      <c r="E35" s="50"/>
      <c r="F35" s="50"/>
      <c r="G35" s="50"/>
    </row>
    <row r="36" ht="11.25" customHeight="1"/>
    <row r="37" spans="1:7" ht="40.5" customHeight="1">
      <c r="A37" s="153"/>
      <c r="B37" s="153"/>
      <c r="C37" s="153"/>
      <c r="D37" s="153"/>
      <c r="E37" s="153"/>
      <c r="F37" s="153"/>
      <c r="G37" s="153"/>
    </row>
  </sheetData>
  <sheetProtection password="C73A" sheet="1" formatCells="0" formatColumns="0" formatRows="0" insertColumns="0" insertRows="0" insertHyperlinks="0" deleteColumns="0" deleteRows="0" sort="0" autoFilter="0" pivotTables="0"/>
  <mergeCells count="16">
    <mergeCell ref="B17:D17"/>
    <mergeCell ref="B13:D13"/>
    <mergeCell ref="B14:D14"/>
    <mergeCell ref="B15:D15"/>
    <mergeCell ref="B16:D16"/>
    <mergeCell ref="B18:D18"/>
    <mergeCell ref="A21:D21"/>
    <mergeCell ref="A37:G37"/>
    <mergeCell ref="B23:F23"/>
    <mergeCell ref="A2:E3"/>
    <mergeCell ref="E6:E7"/>
    <mergeCell ref="A5:E5"/>
    <mergeCell ref="D6:D7"/>
    <mergeCell ref="C6:C7"/>
    <mergeCell ref="B6:B7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5.421875" style="37" customWidth="1"/>
    <col min="2" max="2" width="12.421875" style="37" customWidth="1"/>
    <col min="3" max="3" width="13.8515625" style="37" customWidth="1"/>
    <col min="4" max="4" width="12.140625" style="37" customWidth="1"/>
    <col min="5" max="5" width="11.28125" style="37" customWidth="1"/>
    <col min="6" max="6" width="12.140625" style="37" customWidth="1"/>
    <col min="7" max="7" width="11.00390625" style="37" customWidth="1"/>
    <col min="8" max="8" width="13.57421875" style="37" customWidth="1"/>
    <col min="9" max="16384" width="9.140625" style="37" customWidth="1"/>
  </cols>
  <sheetData>
    <row r="1" spans="1:8" ht="15">
      <c r="A1" s="40" t="s">
        <v>30</v>
      </c>
      <c r="B1" s="22"/>
      <c r="C1" s="22"/>
      <c r="D1" s="22"/>
      <c r="E1" s="22"/>
      <c r="F1" s="22"/>
      <c r="G1" s="22"/>
      <c r="H1" s="22"/>
    </row>
    <row r="2" spans="1:9" ht="15" customHeight="1">
      <c r="A2" s="183" t="s">
        <v>39</v>
      </c>
      <c r="B2" s="184"/>
      <c r="C2" s="184"/>
      <c r="D2" s="184"/>
      <c r="E2" s="184"/>
      <c r="F2" s="184"/>
      <c r="G2" s="184"/>
      <c r="H2" s="185"/>
      <c r="I2" s="68"/>
    </row>
    <row r="3" spans="1:9" ht="27.75" customHeight="1">
      <c r="A3" s="186"/>
      <c r="B3" s="187"/>
      <c r="C3" s="187"/>
      <c r="D3" s="187"/>
      <c r="E3" s="187"/>
      <c r="F3" s="187"/>
      <c r="G3" s="187"/>
      <c r="H3" s="188"/>
      <c r="I3" s="68"/>
    </row>
    <row r="4" spans="1:9" ht="15">
      <c r="A4" s="78"/>
      <c r="B4" s="78"/>
      <c r="C4" s="78"/>
      <c r="D4" s="78"/>
      <c r="E4" s="78"/>
      <c r="F4" s="78"/>
      <c r="G4" s="78"/>
      <c r="H4" s="78"/>
      <c r="I4" s="68"/>
    </row>
    <row r="5" spans="1:9" ht="17.25" customHeight="1" thickBot="1">
      <c r="A5" s="189" t="s">
        <v>39</v>
      </c>
      <c r="B5" s="189"/>
      <c r="C5" s="189"/>
      <c r="D5" s="189"/>
      <c r="E5" s="189"/>
      <c r="F5" s="189"/>
      <c r="G5" s="189"/>
      <c r="H5" s="189"/>
      <c r="I5" s="68"/>
    </row>
    <row r="6" spans="1:9" ht="31.5" customHeight="1">
      <c r="A6" s="91" t="s">
        <v>31</v>
      </c>
      <c r="B6" s="79" t="s">
        <v>32</v>
      </c>
      <c r="C6" s="79" t="s">
        <v>33</v>
      </c>
      <c r="D6" s="79" t="s">
        <v>34</v>
      </c>
      <c r="E6" s="79" t="s">
        <v>35</v>
      </c>
      <c r="F6" s="79" t="s">
        <v>36</v>
      </c>
      <c r="G6" s="79" t="s">
        <v>37</v>
      </c>
      <c r="H6" s="80" t="s">
        <v>38</v>
      </c>
      <c r="I6" s="39"/>
    </row>
    <row r="7" spans="1:16" ht="21.75" customHeight="1">
      <c r="A7" s="40" t="s">
        <v>40</v>
      </c>
      <c r="B7" s="81">
        <v>34577</v>
      </c>
      <c r="C7" s="81">
        <v>6462</v>
      </c>
      <c r="D7" s="81">
        <v>55415</v>
      </c>
      <c r="E7" s="81">
        <v>1</v>
      </c>
      <c r="F7" s="81">
        <v>55</v>
      </c>
      <c r="G7" s="81">
        <f>SUM(B7:F7)</f>
        <v>96510</v>
      </c>
      <c r="H7" s="118">
        <f>G7/$G$11*100</f>
        <v>28.714070221685358</v>
      </c>
      <c r="I7" s="39"/>
      <c r="J7" s="112"/>
      <c r="K7" s="112"/>
      <c r="P7" s="125"/>
    </row>
    <row r="8" spans="1:9" ht="18.75" customHeight="1">
      <c r="A8" s="45" t="s">
        <v>41</v>
      </c>
      <c r="B8" s="82">
        <v>19670</v>
      </c>
      <c r="C8" s="82">
        <v>9401</v>
      </c>
      <c r="D8" s="82">
        <v>31498</v>
      </c>
      <c r="E8" s="82">
        <v>3</v>
      </c>
      <c r="F8" s="82">
        <v>0</v>
      </c>
      <c r="G8" s="82">
        <f>SUM(B8:F8)</f>
        <v>60572</v>
      </c>
      <c r="H8" s="119">
        <f>G8/$G$11*100</f>
        <v>18.02164191760362</v>
      </c>
      <c r="I8" s="39"/>
    </row>
    <row r="9" spans="1:9" ht="18" customHeight="1">
      <c r="A9" s="40" t="s">
        <v>42</v>
      </c>
      <c r="B9" s="81">
        <v>13904</v>
      </c>
      <c r="C9" s="81">
        <v>7218</v>
      </c>
      <c r="D9" s="81">
        <v>65484</v>
      </c>
      <c r="E9" s="81">
        <v>111</v>
      </c>
      <c r="F9" s="81">
        <v>0</v>
      </c>
      <c r="G9" s="81">
        <f>SUM(B9:F9)</f>
        <v>86717</v>
      </c>
      <c r="H9" s="118">
        <f>G9/$G$11*100</f>
        <v>25.800414748874612</v>
      </c>
      <c r="I9" s="39"/>
    </row>
    <row r="10" spans="1:9" ht="19.5" customHeight="1">
      <c r="A10" s="45" t="s">
        <v>43</v>
      </c>
      <c r="B10" s="82">
        <v>6747</v>
      </c>
      <c r="C10" s="82">
        <v>4306</v>
      </c>
      <c r="D10" s="82">
        <v>80550</v>
      </c>
      <c r="E10" s="82">
        <f>717-12</f>
        <v>705</v>
      </c>
      <c r="F10" s="82">
        <v>0</v>
      </c>
      <c r="G10" s="82">
        <f>SUM(B10:F10)</f>
        <v>92308</v>
      </c>
      <c r="H10" s="119">
        <f>G10/$G$11*100</f>
        <v>27.463873111836406</v>
      </c>
      <c r="I10" s="39"/>
    </row>
    <row r="11" spans="1:9" ht="22.5" customHeight="1" thickBot="1">
      <c r="A11" s="83" t="s">
        <v>37</v>
      </c>
      <c r="B11" s="84">
        <v>74898</v>
      </c>
      <c r="C11" s="84">
        <v>27387</v>
      </c>
      <c r="D11" s="84">
        <v>232947</v>
      </c>
      <c r="E11" s="84">
        <f>SUM(E7:E10)</f>
        <v>820</v>
      </c>
      <c r="F11" s="84">
        <f>SUM(F7:F10)</f>
        <v>55</v>
      </c>
      <c r="G11" s="84">
        <f>SUM(B11:F11)</f>
        <v>336107</v>
      </c>
      <c r="H11" s="120">
        <f>SUM(H7:H10)</f>
        <v>100</v>
      </c>
      <c r="I11" s="39"/>
    </row>
    <row r="12" spans="1:9" ht="12.75">
      <c r="A12" s="64"/>
      <c r="B12" s="64"/>
      <c r="C12" s="64"/>
      <c r="D12" s="64"/>
      <c r="E12" s="64"/>
      <c r="F12" s="64"/>
      <c r="G12" s="64"/>
      <c r="H12" s="64"/>
      <c r="I12" s="39"/>
    </row>
    <row r="13" spans="1:9" ht="15">
      <c r="A13" s="190" t="s">
        <v>44</v>
      </c>
      <c r="B13" s="190"/>
      <c r="C13" s="190"/>
      <c r="D13" s="190"/>
      <c r="E13" s="190"/>
      <c r="F13" s="190"/>
      <c r="G13" s="190"/>
      <c r="H13" s="190"/>
      <c r="I13" s="39"/>
    </row>
    <row r="14" ht="12.75">
      <c r="I14" s="39"/>
    </row>
    <row r="15" spans="1:14" ht="12.75">
      <c r="A15" s="69"/>
      <c r="B15" s="39"/>
      <c r="C15" s="39"/>
      <c r="D15" s="39"/>
      <c r="E15" s="39"/>
      <c r="F15" s="39"/>
      <c r="G15" s="39"/>
      <c r="H15" s="70"/>
      <c r="I15" s="69"/>
      <c r="N15" s="112"/>
    </row>
    <row r="16" spans="1:9" ht="12.75">
      <c r="A16" s="69"/>
      <c r="B16" s="69"/>
      <c r="C16" s="69"/>
      <c r="D16" s="69"/>
      <c r="E16" s="69"/>
      <c r="F16" s="69"/>
      <c r="G16" s="71"/>
      <c r="H16" s="70"/>
      <c r="I16" s="69"/>
    </row>
    <row r="17" spans="1:9" ht="12.75">
      <c r="A17" s="69"/>
      <c r="B17" s="69"/>
      <c r="C17" s="69"/>
      <c r="D17" s="69"/>
      <c r="E17" s="69"/>
      <c r="F17" s="69"/>
      <c r="G17" s="71"/>
      <c r="H17" s="70"/>
      <c r="I17" s="69"/>
    </row>
    <row r="18" spans="1:9" ht="12.75">
      <c r="A18" s="69"/>
      <c r="B18" s="69"/>
      <c r="C18" s="71"/>
      <c r="D18" s="69"/>
      <c r="E18" s="69"/>
      <c r="F18" s="69"/>
      <c r="G18" s="71"/>
      <c r="H18" s="70"/>
      <c r="I18" s="70"/>
    </row>
    <row r="19" spans="1:9" ht="12.75">
      <c r="A19" s="69"/>
      <c r="B19" s="69"/>
      <c r="C19" s="71"/>
      <c r="D19" s="69"/>
      <c r="E19" s="69"/>
      <c r="F19" s="69"/>
      <c r="G19" s="71"/>
      <c r="H19" s="70"/>
      <c r="I19" s="70"/>
    </row>
    <row r="20" spans="1:9" ht="12.75">
      <c r="A20" s="69"/>
      <c r="B20" s="69"/>
      <c r="C20" s="71"/>
      <c r="D20" s="69"/>
      <c r="E20" s="69"/>
      <c r="F20" s="69"/>
      <c r="G20" s="71"/>
      <c r="H20" s="70"/>
      <c r="I20" s="70"/>
    </row>
    <row r="21" spans="1:9" ht="12.75">
      <c r="A21" s="69"/>
      <c r="B21" s="69"/>
      <c r="C21" s="71"/>
      <c r="D21" s="69"/>
      <c r="E21" s="69"/>
      <c r="F21" s="69"/>
      <c r="G21" s="71"/>
      <c r="H21" s="70"/>
      <c r="I21" s="70"/>
    </row>
    <row r="22" spans="1:9" ht="12.75">
      <c r="A22" s="69"/>
      <c r="B22" s="69"/>
      <c r="C22" s="71"/>
      <c r="D22" s="69"/>
      <c r="E22" s="69"/>
      <c r="F22" s="69"/>
      <c r="G22" s="71"/>
      <c r="H22" s="70"/>
      <c r="I22" s="70"/>
    </row>
    <row r="23" spans="1:9" ht="12.75">
      <c r="A23" s="69"/>
      <c r="B23" s="69"/>
      <c r="C23" s="71"/>
      <c r="D23" s="69"/>
      <c r="E23" s="69"/>
      <c r="F23" s="69"/>
      <c r="G23" s="71"/>
      <c r="H23" s="70"/>
      <c r="I23" s="70"/>
    </row>
    <row r="24" spans="1:9" ht="12.75">
      <c r="A24" s="69"/>
      <c r="B24" s="69"/>
      <c r="C24" s="71"/>
      <c r="D24" s="69"/>
      <c r="E24" s="69"/>
      <c r="F24" s="69"/>
      <c r="G24" s="71"/>
      <c r="H24" s="70"/>
      <c r="I24" s="70"/>
    </row>
    <row r="25" spans="1:9" ht="12.75">
      <c r="A25" s="69"/>
      <c r="B25" s="69"/>
      <c r="C25" s="71"/>
      <c r="D25" s="69"/>
      <c r="E25" s="69"/>
      <c r="F25" s="69"/>
      <c r="G25" s="71"/>
      <c r="H25" s="70"/>
      <c r="I25" s="70"/>
    </row>
    <row r="26" spans="1:9" ht="12.75">
      <c r="A26" s="69"/>
      <c r="B26" s="69"/>
      <c r="C26" s="71"/>
      <c r="D26" s="69"/>
      <c r="E26" s="69"/>
      <c r="F26" s="69"/>
      <c r="G26" s="71"/>
      <c r="H26" s="70"/>
      <c r="I26" s="70"/>
    </row>
    <row r="27" spans="1:9" ht="12.75">
      <c r="A27" s="69"/>
      <c r="B27" s="69"/>
      <c r="C27" s="71"/>
      <c r="D27" s="69"/>
      <c r="E27" s="69"/>
      <c r="F27" s="69"/>
      <c r="G27" s="71"/>
      <c r="H27" s="70"/>
      <c r="I27" s="70"/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70"/>
    </row>
    <row r="29" spans="1:9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12.75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15">
      <c r="A31" s="72"/>
      <c r="B31" s="69"/>
      <c r="C31" s="69"/>
      <c r="D31" s="69"/>
      <c r="E31" s="69"/>
      <c r="F31" s="69"/>
      <c r="G31" s="69"/>
      <c r="H31" s="69"/>
      <c r="I31" s="69"/>
    </row>
    <row r="32" spans="1:9" ht="15">
      <c r="A32" s="72"/>
      <c r="B32" s="69"/>
      <c r="C32" s="69"/>
      <c r="D32" s="69"/>
      <c r="E32" s="69"/>
      <c r="F32" s="69"/>
      <c r="G32" s="69"/>
      <c r="H32" s="69"/>
      <c r="I32" s="69"/>
    </row>
    <row r="33" spans="1:9" ht="15">
      <c r="A33" s="68"/>
      <c r="B33" s="71"/>
      <c r="C33" s="71"/>
      <c r="D33" s="71"/>
      <c r="E33" s="71"/>
      <c r="F33" s="71"/>
      <c r="G33" s="71"/>
      <c r="H33" s="71"/>
      <c r="I33" s="69"/>
    </row>
    <row r="34" spans="1:9" ht="12.75">
      <c r="A34" s="69"/>
      <c r="B34" s="69"/>
      <c r="C34" s="69"/>
      <c r="D34" s="69"/>
      <c r="E34" s="69"/>
      <c r="F34" s="69"/>
      <c r="G34" s="69"/>
      <c r="H34" s="69"/>
      <c r="I34" s="71"/>
    </row>
    <row r="35" spans="1:9" ht="12.75">
      <c r="A35" s="69"/>
      <c r="B35" s="69"/>
      <c r="C35" s="69"/>
      <c r="D35" s="69"/>
      <c r="E35" s="69"/>
      <c r="F35" s="69"/>
      <c r="G35" s="69"/>
      <c r="H35" s="69"/>
      <c r="I35" s="69"/>
    </row>
    <row r="36" ht="12.75">
      <c r="I36" s="69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41" t="s">
        <v>45</v>
      </c>
      <c r="B1" s="141"/>
    </row>
    <row r="2" spans="1:6" ht="14.25" customHeight="1">
      <c r="A2" s="194" t="s">
        <v>49</v>
      </c>
      <c r="B2" s="194"/>
      <c r="C2" s="194"/>
      <c r="D2" s="194"/>
      <c r="E2" s="194"/>
      <c r="F2" s="194"/>
    </row>
    <row r="3" spans="1:6" ht="23.25" customHeight="1">
      <c r="A3" s="194"/>
      <c r="B3" s="194"/>
      <c r="C3" s="194"/>
      <c r="D3" s="194"/>
      <c r="E3" s="194"/>
      <c r="F3" s="194"/>
    </row>
    <row r="4" spans="1:6" ht="15" customHeight="1">
      <c r="A4" s="194"/>
      <c r="B4" s="194"/>
      <c r="C4" s="194"/>
      <c r="D4" s="194"/>
      <c r="E4" s="194"/>
      <c r="F4" s="194"/>
    </row>
    <row r="5" ht="15.75" thickBot="1"/>
    <row r="6" spans="2:5" ht="15.75" thickBot="1">
      <c r="B6" s="13" t="s">
        <v>46</v>
      </c>
      <c r="C6" s="14"/>
      <c r="D6" s="14"/>
      <c r="E6" s="14"/>
    </row>
    <row r="7" spans="2:5" ht="35.25" customHeight="1" thickBot="1">
      <c r="B7" s="191">
        <v>35430</v>
      </c>
      <c r="C7" s="146" t="s">
        <v>47</v>
      </c>
      <c r="D7" s="146" t="s">
        <v>38</v>
      </c>
      <c r="E7" s="146" t="s">
        <v>48</v>
      </c>
    </row>
    <row r="8" spans="2:8" ht="15.75" thickBot="1">
      <c r="B8" s="192"/>
      <c r="C8" s="9"/>
      <c r="D8" s="9"/>
      <c r="E8" s="9"/>
      <c r="H8" s="108"/>
    </row>
    <row r="9" spans="2:9" ht="15.75" thickBot="1">
      <c r="B9" s="10" t="s">
        <v>50</v>
      </c>
      <c r="C9" s="3">
        <v>1315</v>
      </c>
      <c r="D9" s="4">
        <f>C9/$C$12</f>
        <v>0.14965289632411516</v>
      </c>
      <c r="E9" s="5">
        <v>15250</v>
      </c>
      <c r="F9" s="16"/>
      <c r="G9" s="36"/>
      <c r="H9" s="16"/>
      <c r="I9" s="16"/>
    </row>
    <row r="10" spans="2:11" ht="15.75" thickBot="1">
      <c r="B10" s="10" t="s">
        <v>51</v>
      </c>
      <c r="C10" s="3">
        <v>1860</v>
      </c>
      <c r="D10" s="4">
        <f>C10/$C$12</f>
        <v>0.2116763400477979</v>
      </c>
      <c r="E10" s="5">
        <v>14947</v>
      </c>
      <c r="F10" s="16"/>
      <c r="G10" s="15"/>
      <c r="H10" s="15"/>
      <c r="I10" s="16"/>
      <c r="K10" s="16"/>
    </row>
    <row r="11" spans="2:11" ht="15.75" thickBot="1">
      <c r="B11" s="10" t="s">
        <v>52</v>
      </c>
      <c r="C11" s="3">
        <v>5612</v>
      </c>
      <c r="D11" s="4">
        <f>C11/$C$12</f>
        <v>0.638670763628087</v>
      </c>
      <c r="E11" s="5">
        <v>14559</v>
      </c>
      <c r="F11" s="16"/>
      <c r="G11" s="15"/>
      <c r="H11" s="15"/>
      <c r="I11" s="16"/>
      <c r="K11" s="16"/>
    </row>
    <row r="12" spans="2:8" ht="15.75" thickBot="1">
      <c r="B12" s="11" t="s">
        <v>53</v>
      </c>
      <c r="C12" s="6">
        <f>SUM(C9:C11)</f>
        <v>8787</v>
      </c>
      <c r="D12" s="7">
        <f>SUM(D9:D11)</f>
        <v>1</v>
      </c>
      <c r="E12" s="8" t="s">
        <v>6</v>
      </c>
      <c r="G12" s="15"/>
      <c r="H12" s="15"/>
    </row>
    <row r="13" spans="2:8" ht="15.75" thickBot="1">
      <c r="B13" s="12" t="s">
        <v>54</v>
      </c>
      <c r="C13" s="9"/>
      <c r="D13" s="9"/>
      <c r="E13" s="107"/>
      <c r="G13" s="15"/>
      <c r="H13" s="15"/>
    </row>
    <row r="14" spans="2:8" ht="35.25" customHeight="1" thickBot="1">
      <c r="B14" s="193" t="s">
        <v>55</v>
      </c>
      <c r="C14" s="146" t="s">
        <v>47</v>
      </c>
      <c r="D14" s="146" t="s">
        <v>38</v>
      </c>
      <c r="E14" s="146" t="s">
        <v>48</v>
      </c>
      <c r="G14" s="15"/>
      <c r="H14" s="15"/>
    </row>
    <row r="15" spans="2:9" ht="15.75" thickBot="1">
      <c r="B15" s="192"/>
      <c r="C15" s="9"/>
      <c r="D15" s="9"/>
      <c r="E15" s="9"/>
      <c r="G15" s="15"/>
      <c r="H15" s="15"/>
      <c r="I15" s="15"/>
    </row>
    <row r="16" spans="2:10" ht="15.75" thickBot="1">
      <c r="B16" s="10" t="s">
        <v>50</v>
      </c>
      <c r="C16" s="3">
        <v>336</v>
      </c>
      <c r="D16" s="4">
        <f>C16/$C$19</f>
        <v>0.08931419457735247</v>
      </c>
      <c r="E16" s="5">
        <v>13278</v>
      </c>
      <c r="F16" s="16"/>
      <c r="G16" s="15"/>
      <c r="H16" s="15"/>
      <c r="I16" s="16"/>
      <c r="J16" s="16"/>
    </row>
    <row r="17" spans="2:10" ht="15.75" thickBot="1">
      <c r="B17" s="10" t="s">
        <v>51</v>
      </c>
      <c r="C17" s="3">
        <v>739</v>
      </c>
      <c r="D17" s="4">
        <f>C17/$C$19</f>
        <v>0.1964380648591175</v>
      </c>
      <c r="E17" s="5">
        <v>12588</v>
      </c>
      <c r="F17" s="16"/>
      <c r="G17" s="15"/>
      <c r="H17" s="15"/>
      <c r="I17" s="16"/>
      <c r="J17" s="16"/>
    </row>
    <row r="18" spans="2:10" ht="15.75" thickBot="1">
      <c r="B18" s="10" t="s">
        <v>52</v>
      </c>
      <c r="C18" s="3">
        <v>2687</v>
      </c>
      <c r="D18" s="4">
        <f>C18/$C$19</f>
        <v>0.71424774056353</v>
      </c>
      <c r="E18" s="5">
        <v>11897</v>
      </c>
      <c r="F18" s="16"/>
      <c r="G18" s="15"/>
      <c r="H18" s="15"/>
      <c r="I18" s="16"/>
      <c r="J18" s="16"/>
    </row>
    <row r="19" spans="2:8" ht="15.75" thickBot="1">
      <c r="B19" s="11" t="s">
        <v>53</v>
      </c>
      <c r="C19" s="6">
        <f>SUM(C16:C18)</f>
        <v>3762</v>
      </c>
      <c r="D19" s="7">
        <f>SUM(D16:D18)</f>
        <v>1</v>
      </c>
      <c r="E19" s="8" t="s">
        <v>6</v>
      </c>
      <c r="G19" s="15"/>
      <c r="H19" s="15"/>
    </row>
    <row r="20" spans="2:8" ht="15.75" thickBot="1">
      <c r="B20" s="12" t="s">
        <v>54</v>
      </c>
      <c r="C20" s="9"/>
      <c r="D20" s="9"/>
      <c r="E20" s="107"/>
      <c r="G20" s="15"/>
      <c r="H20" s="15"/>
    </row>
    <row r="21" spans="2:8" ht="35.25" customHeight="1" thickBot="1">
      <c r="B21" s="191">
        <v>37257</v>
      </c>
      <c r="C21" s="146" t="s">
        <v>47</v>
      </c>
      <c r="D21" s="146" t="s">
        <v>38</v>
      </c>
      <c r="E21" s="146" t="s">
        <v>48</v>
      </c>
      <c r="G21" s="15"/>
      <c r="H21" s="15"/>
    </row>
    <row r="22" spans="2:8" ht="15.75" thickBot="1">
      <c r="B22" s="192"/>
      <c r="C22" s="9"/>
      <c r="D22" s="9"/>
      <c r="E22" s="9"/>
      <c r="G22" s="15"/>
      <c r="H22" s="15"/>
    </row>
    <row r="23" spans="2:10" ht="15.75" thickBot="1">
      <c r="B23" s="10" t="s">
        <v>50</v>
      </c>
      <c r="C23" s="3">
        <v>6614</v>
      </c>
      <c r="D23" s="4">
        <f>C23/$C$26</f>
        <v>0.09119236708581513</v>
      </c>
      <c r="E23" s="5">
        <v>13941</v>
      </c>
      <c r="F23" s="16"/>
      <c r="G23" s="15"/>
      <c r="H23" s="15"/>
      <c r="I23" s="16"/>
      <c r="J23" s="16"/>
    </row>
    <row r="24" spans="2:10" ht="15.75" thickBot="1">
      <c r="B24" s="10" t="s">
        <v>51</v>
      </c>
      <c r="C24" s="3">
        <v>18181</v>
      </c>
      <c r="D24" s="4">
        <f>C24/$C$26</f>
        <v>0.25067560114714316</v>
      </c>
      <c r="E24" s="5">
        <v>13217</v>
      </c>
      <c r="F24" s="16"/>
      <c r="G24" s="15"/>
      <c r="H24" s="15"/>
      <c r="I24" s="16"/>
      <c r="J24" s="16"/>
    </row>
    <row r="25" spans="2:10" ht="15.75" thickBot="1">
      <c r="B25" s="10" t="s">
        <v>52</v>
      </c>
      <c r="C25" s="3">
        <v>47733</v>
      </c>
      <c r="D25" s="4">
        <f>C25/$C$26</f>
        <v>0.6581320317670417</v>
      </c>
      <c r="E25" s="5">
        <v>12493</v>
      </c>
      <c r="F25" s="16"/>
      <c r="G25" s="15"/>
      <c r="H25" s="15"/>
      <c r="I25" s="16"/>
      <c r="J25" s="16"/>
    </row>
    <row r="26" spans="2:8" ht="15.75" thickBot="1">
      <c r="B26" s="11" t="s">
        <v>53</v>
      </c>
      <c r="C26" s="6">
        <f>SUM(C23:C25)</f>
        <v>72528</v>
      </c>
      <c r="D26" s="7">
        <f>SUM(D23:D25)</f>
        <v>1</v>
      </c>
      <c r="E26" s="8" t="s">
        <v>6</v>
      </c>
      <c r="G26" s="15"/>
      <c r="H26" s="17"/>
    </row>
    <row r="27" ht="14.25" customHeight="1"/>
    <row r="28" spans="3:5" ht="16.5" customHeight="1">
      <c r="C28" s="15"/>
      <c r="E28" s="15"/>
    </row>
    <row r="29" ht="15" customHeight="1">
      <c r="C29" s="15"/>
    </row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851562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41" t="s">
        <v>56</v>
      </c>
    </row>
    <row r="2" spans="1:6" ht="16.5" customHeight="1">
      <c r="A2" s="195" t="s">
        <v>59</v>
      </c>
      <c r="B2" s="196"/>
      <c r="C2" s="196"/>
      <c r="D2" s="196"/>
      <c r="E2" s="196"/>
      <c r="F2" s="197"/>
    </row>
    <row r="3" spans="1:6" ht="22.5" customHeight="1" thickBot="1">
      <c r="A3" s="198"/>
      <c r="B3" s="199"/>
      <c r="C3" s="199"/>
      <c r="D3" s="199"/>
      <c r="E3" s="199"/>
      <c r="F3" s="200"/>
    </row>
    <row r="4" ht="15.75" customHeight="1" thickBot="1">
      <c r="H4" s="109"/>
    </row>
    <row r="5" spans="1:6" ht="35.25" customHeight="1" thickBot="1">
      <c r="A5" s="147" t="s">
        <v>57</v>
      </c>
      <c r="B5" s="148" t="s">
        <v>58</v>
      </c>
      <c r="C5" s="149" t="s">
        <v>20</v>
      </c>
      <c r="D5" s="149" t="s">
        <v>21</v>
      </c>
      <c r="E5" s="149" t="s">
        <v>22</v>
      </c>
      <c r="F5" s="149" t="s">
        <v>37</v>
      </c>
    </row>
    <row r="6" spans="1:10" ht="15.75" thickBot="1">
      <c r="A6" s="18" t="s">
        <v>60</v>
      </c>
      <c r="B6" s="123">
        <v>51840</v>
      </c>
      <c r="C6" s="21">
        <v>1</v>
      </c>
      <c r="D6" s="21">
        <v>7</v>
      </c>
      <c r="E6" s="21">
        <v>66</v>
      </c>
      <c r="F6" s="9">
        <f>SUM(C6:E6)</f>
        <v>74</v>
      </c>
      <c r="H6" s="110"/>
      <c r="J6" s="20"/>
    </row>
    <row r="7" spans="1:10" ht="15.75" thickBot="1">
      <c r="A7" s="18" t="s">
        <v>61</v>
      </c>
      <c r="B7" s="123">
        <v>48304</v>
      </c>
      <c r="C7" s="21">
        <v>6</v>
      </c>
      <c r="D7" s="21">
        <v>1</v>
      </c>
      <c r="E7" s="21">
        <v>91</v>
      </c>
      <c r="F7" s="9">
        <f aca="true" t="shared" si="0" ref="F7:F15">SUM(C7:E7)</f>
        <v>98</v>
      </c>
      <c r="H7" s="110"/>
      <c r="J7" s="20"/>
    </row>
    <row r="8" spans="1:10" ht="15.75" thickBot="1">
      <c r="A8" s="18" t="s">
        <v>62</v>
      </c>
      <c r="B8" s="123">
        <v>50320</v>
      </c>
      <c r="C8" s="21">
        <v>32</v>
      </c>
      <c r="D8" s="21">
        <v>12</v>
      </c>
      <c r="E8" s="21">
        <v>879</v>
      </c>
      <c r="F8" s="9">
        <f t="shared" si="0"/>
        <v>923</v>
      </c>
      <c r="H8" s="110"/>
      <c r="J8" s="20"/>
    </row>
    <row r="9" spans="1:10" ht="15.75" thickBot="1">
      <c r="A9" s="18" t="s">
        <v>63</v>
      </c>
      <c r="B9" s="123">
        <v>63237</v>
      </c>
      <c r="C9" s="21">
        <v>2</v>
      </c>
      <c r="D9" s="21">
        <v>0</v>
      </c>
      <c r="E9" s="21">
        <v>39</v>
      </c>
      <c r="F9" s="9">
        <f t="shared" si="0"/>
        <v>41</v>
      </c>
      <c r="H9" s="110"/>
      <c r="J9" s="20"/>
    </row>
    <row r="10" spans="1:10" ht="15.75" thickBot="1">
      <c r="A10" s="18" t="s">
        <v>64</v>
      </c>
      <c r="B10" s="123">
        <v>62851</v>
      </c>
      <c r="C10" s="21">
        <v>1</v>
      </c>
      <c r="D10" s="21">
        <v>1</v>
      </c>
      <c r="E10" s="21">
        <v>41</v>
      </c>
      <c r="F10" s="9">
        <f t="shared" si="0"/>
        <v>43</v>
      </c>
      <c r="H10" s="110"/>
      <c r="J10" s="20"/>
    </row>
    <row r="11" spans="1:10" ht="15.75" thickBot="1">
      <c r="A11" s="18" t="s">
        <v>65</v>
      </c>
      <c r="B11" s="123">
        <v>62697</v>
      </c>
      <c r="C11" s="21">
        <v>1</v>
      </c>
      <c r="D11" s="21">
        <v>0</v>
      </c>
      <c r="E11" s="21">
        <v>49</v>
      </c>
      <c r="F11" s="9">
        <f t="shared" si="0"/>
        <v>50</v>
      </c>
      <c r="H11" s="110"/>
      <c r="J11" s="20"/>
    </row>
    <row r="12" spans="1:10" ht="15.75" thickBot="1">
      <c r="A12" s="18" t="s">
        <v>66</v>
      </c>
      <c r="B12" s="123">
        <v>64468</v>
      </c>
      <c r="C12" s="21">
        <v>4</v>
      </c>
      <c r="D12" s="21">
        <v>0</v>
      </c>
      <c r="E12" s="21">
        <v>50</v>
      </c>
      <c r="F12" s="9">
        <f t="shared" si="0"/>
        <v>54</v>
      </c>
      <c r="H12" s="110"/>
      <c r="J12" s="20"/>
    </row>
    <row r="13" spans="1:10" ht="15.75" thickBot="1">
      <c r="A13" s="18" t="s">
        <v>67</v>
      </c>
      <c r="B13" s="123">
        <v>65506</v>
      </c>
      <c r="C13" s="21">
        <v>1</v>
      </c>
      <c r="D13" s="21">
        <v>0</v>
      </c>
      <c r="E13" s="21">
        <v>75</v>
      </c>
      <c r="F13" s="9">
        <f t="shared" si="0"/>
        <v>76</v>
      </c>
      <c r="H13" s="110"/>
      <c r="J13" s="20"/>
    </row>
    <row r="14" spans="1:10" ht="15.75" thickBot="1">
      <c r="A14" s="18" t="s">
        <v>68</v>
      </c>
      <c r="B14" s="123">
        <v>69085</v>
      </c>
      <c r="C14" s="21">
        <v>4</v>
      </c>
      <c r="D14" s="21">
        <v>1</v>
      </c>
      <c r="E14" s="21">
        <v>61</v>
      </c>
      <c r="F14" s="9">
        <f t="shared" si="0"/>
        <v>66</v>
      </c>
      <c r="H14" s="110"/>
      <c r="J14" s="20"/>
    </row>
    <row r="15" spans="1:10" ht="15.75" thickBot="1">
      <c r="A15" s="18" t="s">
        <v>69</v>
      </c>
      <c r="B15" s="123">
        <v>69803</v>
      </c>
      <c r="C15" s="21">
        <v>3</v>
      </c>
      <c r="D15" s="21">
        <v>1</v>
      </c>
      <c r="E15" s="21">
        <v>71</v>
      </c>
      <c r="F15" s="9">
        <f t="shared" si="0"/>
        <v>75</v>
      </c>
      <c r="H15" s="110"/>
      <c r="J15" s="20"/>
    </row>
    <row r="16" spans="1:10" ht="15.75" thickBot="1">
      <c r="A16" s="18" t="s">
        <v>70</v>
      </c>
      <c r="B16" s="123">
        <v>66613</v>
      </c>
      <c r="C16" s="21">
        <v>0</v>
      </c>
      <c r="D16" s="21">
        <v>0</v>
      </c>
      <c r="E16" s="21">
        <v>20</v>
      </c>
      <c r="F16" s="9">
        <f>SUM(C16:E16)</f>
        <v>20</v>
      </c>
      <c r="H16" s="110"/>
      <c r="J16" s="20"/>
    </row>
    <row r="17" spans="1:6" ht="15.75" thickBot="1">
      <c r="A17" s="11" t="s">
        <v>71</v>
      </c>
      <c r="B17" s="19"/>
      <c r="C17" s="8">
        <f>SUM(C6:C16)</f>
        <v>55</v>
      </c>
      <c r="D17" s="8">
        <f>SUM(D6:D16)</f>
        <v>23</v>
      </c>
      <c r="E17" s="8">
        <f>SUM(E6:E16)</f>
        <v>1442</v>
      </c>
      <c r="F17" s="8">
        <f>SUM(F6:F16)</f>
        <v>1520</v>
      </c>
    </row>
    <row r="18" ht="15.75" customHeight="1"/>
    <row r="19" ht="12.75" customHeight="1"/>
    <row r="20" ht="12.75" customHeight="1"/>
    <row r="21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9.00390625" style="37" customWidth="1"/>
    <col min="2" max="2" width="9.28125" style="37" customWidth="1"/>
    <col min="3" max="3" width="9.140625" style="37" customWidth="1"/>
    <col min="4" max="4" width="11.140625" style="37" customWidth="1"/>
    <col min="5" max="5" width="11.00390625" style="37" customWidth="1"/>
    <col min="6" max="6" width="9.8515625" style="37" customWidth="1"/>
    <col min="7" max="7" width="10.28125" style="37" customWidth="1"/>
    <col min="8" max="8" width="12.8515625" style="37" customWidth="1"/>
    <col min="9" max="9" width="11.140625" style="37" customWidth="1"/>
    <col min="10" max="10" width="8.140625" style="37" customWidth="1"/>
    <col min="11" max="11" width="9.140625" style="37" customWidth="1"/>
    <col min="12" max="12" width="8.28125" style="37" customWidth="1"/>
    <col min="13" max="16384" width="9.140625" style="37" customWidth="1"/>
  </cols>
  <sheetData>
    <row r="1" ht="21.75" customHeight="1">
      <c r="A1" s="141" t="s">
        <v>72</v>
      </c>
    </row>
    <row r="2" ht="13.5" thickBot="1"/>
    <row r="3" spans="1:4" ht="43.5" customHeight="1" thickBot="1">
      <c r="A3" s="205" t="s">
        <v>77</v>
      </c>
      <c r="B3" s="206"/>
      <c r="C3" s="206"/>
      <c r="D3" s="207"/>
    </row>
    <row r="4" spans="1:11" ht="19.5" customHeight="1">
      <c r="A4" s="203" t="s">
        <v>73</v>
      </c>
      <c r="B4" s="201" t="s">
        <v>74</v>
      </c>
      <c r="C4" s="201"/>
      <c r="D4" s="202"/>
      <c r="J4" s="38"/>
      <c r="K4" s="38"/>
    </row>
    <row r="5" spans="1:4" ht="15" customHeight="1">
      <c r="A5" s="204"/>
      <c r="B5" s="27" t="s">
        <v>75</v>
      </c>
      <c r="C5" s="27" t="s">
        <v>76</v>
      </c>
      <c r="D5" s="90" t="s">
        <v>37</v>
      </c>
    </row>
    <row r="6" spans="1:8" ht="15">
      <c r="A6" s="74">
        <v>0</v>
      </c>
      <c r="B6" s="75">
        <v>1</v>
      </c>
      <c r="C6" s="75">
        <v>2</v>
      </c>
      <c r="D6" s="76">
        <v>3</v>
      </c>
      <c r="F6" s="208"/>
      <c r="G6" s="208"/>
      <c r="H6" s="208"/>
    </row>
    <row r="7" spans="1:4" ht="16.5" customHeight="1">
      <c r="A7" s="73" t="s">
        <v>78</v>
      </c>
      <c r="B7" s="114">
        <v>302</v>
      </c>
      <c r="C7" s="114">
        <v>28</v>
      </c>
      <c r="D7" s="115">
        <f>SUM(B7:C7)</f>
        <v>330</v>
      </c>
    </row>
    <row r="8" spans="1:4" ht="15.75" customHeight="1">
      <c r="A8" s="73" t="s">
        <v>79</v>
      </c>
      <c r="B8" s="114">
        <v>33</v>
      </c>
      <c r="C8" s="114">
        <v>29</v>
      </c>
      <c r="D8" s="76">
        <f>SUM(B8:C8)</f>
        <v>62</v>
      </c>
    </row>
    <row r="9" spans="1:4" ht="16.5" customHeight="1">
      <c r="A9" s="73" t="s">
        <v>80</v>
      </c>
      <c r="B9" s="114">
        <v>720</v>
      </c>
      <c r="C9" s="114">
        <v>436</v>
      </c>
      <c r="D9" s="115">
        <f>SUM(B9:C9)</f>
        <v>1156</v>
      </c>
    </row>
    <row r="10" spans="1:4" ht="18" customHeight="1" thickBot="1">
      <c r="A10" s="77" t="s">
        <v>81</v>
      </c>
      <c r="B10" s="116">
        <f>SUM(B7:B9)</f>
        <v>1055</v>
      </c>
      <c r="C10" s="116">
        <f>SUM(C7:C9)</f>
        <v>493</v>
      </c>
      <c r="D10" s="117">
        <f>SUM(B10:C10)</f>
        <v>1548</v>
      </c>
    </row>
    <row r="12" spans="2:5" ht="12.75">
      <c r="B12" s="47"/>
      <c r="C12" s="47"/>
      <c r="D12" s="47"/>
      <c r="E12" s="47"/>
    </row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4:D4"/>
    <mergeCell ref="A4:A5"/>
    <mergeCell ref="A3:D3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2.57421875" style="37" customWidth="1"/>
    <col min="2" max="2" width="11.8515625" style="37" customWidth="1"/>
    <col min="3" max="3" width="12.57421875" style="37" customWidth="1"/>
    <col min="4" max="4" width="12.140625" style="37" customWidth="1"/>
    <col min="5" max="5" width="9.8515625" style="37" customWidth="1"/>
    <col min="6" max="6" width="10.28125" style="37" customWidth="1"/>
    <col min="7" max="7" width="12.8515625" style="37" customWidth="1"/>
    <col min="8" max="8" width="11.140625" style="37" customWidth="1"/>
    <col min="9" max="9" width="8.140625" style="37" customWidth="1"/>
    <col min="10" max="10" width="9.140625" style="37" customWidth="1"/>
    <col min="11" max="11" width="8.28125" style="37" customWidth="1"/>
    <col min="12" max="16384" width="9.140625" style="37" customWidth="1"/>
  </cols>
  <sheetData>
    <row r="1" ht="20.25" customHeight="1">
      <c r="A1" s="73" t="s">
        <v>82</v>
      </c>
    </row>
    <row r="2" ht="20.25" customHeight="1" thickBot="1"/>
    <row r="3" spans="1:4" ht="35.25" customHeight="1" thickBot="1">
      <c r="A3" s="205" t="s">
        <v>85</v>
      </c>
      <c r="B3" s="206"/>
      <c r="C3" s="206"/>
      <c r="D3" s="207"/>
    </row>
    <row r="4" spans="1:4" ht="23.25" customHeight="1">
      <c r="A4" s="203" t="s">
        <v>83</v>
      </c>
      <c r="B4" s="209" t="s">
        <v>84</v>
      </c>
      <c r="C4" s="209"/>
      <c r="D4" s="210"/>
    </row>
    <row r="5" spans="1:4" ht="15">
      <c r="A5" s="204"/>
      <c r="B5" s="27" t="s">
        <v>75</v>
      </c>
      <c r="C5" s="27" t="s">
        <v>76</v>
      </c>
      <c r="D5" s="90" t="s">
        <v>37</v>
      </c>
    </row>
    <row r="6" spans="1:4" ht="15" customHeight="1">
      <c r="A6" s="74">
        <v>0</v>
      </c>
      <c r="B6" s="75">
        <v>1</v>
      </c>
      <c r="C6" s="75">
        <v>2</v>
      </c>
      <c r="D6" s="76">
        <v>3</v>
      </c>
    </row>
    <row r="7" spans="1:6" ht="15">
      <c r="A7" s="73" t="s">
        <v>78</v>
      </c>
      <c r="B7" s="114">
        <v>310</v>
      </c>
      <c r="C7" s="114">
        <v>4</v>
      </c>
      <c r="D7" s="115">
        <f>SUM(B7:C7)</f>
        <v>314</v>
      </c>
      <c r="F7" s="125"/>
    </row>
    <row r="8" spans="1:4" ht="15">
      <c r="A8" s="73" t="s">
        <v>79</v>
      </c>
      <c r="B8" s="114">
        <v>93</v>
      </c>
      <c r="C8" s="114">
        <v>52</v>
      </c>
      <c r="D8" s="76">
        <f>SUM(B8:C8)</f>
        <v>145</v>
      </c>
    </row>
    <row r="9" spans="1:4" ht="15">
      <c r="A9" s="73" t="s">
        <v>80</v>
      </c>
      <c r="B9" s="114">
        <v>517</v>
      </c>
      <c r="C9" s="114">
        <v>205</v>
      </c>
      <c r="D9" s="115">
        <f>SUM(B9:C9)</f>
        <v>722</v>
      </c>
    </row>
    <row r="10" spans="1:4" ht="15.75" thickBot="1">
      <c r="A10" s="77" t="s">
        <v>81</v>
      </c>
      <c r="B10" s="116">
        <f>SUM(B7:B9)</f>
        <v>920</v>
      </c>
      <c r="C10" s="116">
        <f>SUM(C7:C9)</f>
        <v>261</v>
      </c>
      <c r="D10" s="117">
        <f>SUM(B10:C10)</f>
        <v>1181</v>
      </c>
    </row>
    <row r="11" spans="1:4" ht="15">
      <c r="A11" s="89"/>
      <c r="B11" s="89"/>
      <c r="C11" s="89"/>
      <c r="D11" s="89"/>
    </row>
    <row r="13" spans="2:4" ht="12.75">
      <c r="B13" s="47"/>
      <c r="C13" s="47"/>
      <c r="D13" s="47"/>
    </row>
    <row r="27" ht="12.75">
      <c r="G27" s="37" t="s">
        <v>9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8515625" style="22" customWidth="1"/>
    <col min="2" max="2" width="33.140625" style="22" customWidth="1"/>
    <col min="3" max="3" width="36.421875" style="22" customWidth="1"/>
    <col min="4" max="10" width="9.140625" style="22" customWidth="1"/>
    <col min="11" max="11" width="7.8515625" style="22" customWidth="1"/>
    <col min="12" max="12" width="8.140625" style="22" customWidth="1"/>
    <col min="13" max="238" width="9.140625" style="22" customWidth="1"/>
    <col min="239" max="239" width="15.8515625" style="22" customWidth="1"/>
    <col min="240" max="240" width="29.00390625" style="22" customWidth="1"/>
    <col min="241" max="241" width="36.421875" style="22" customWidth="1"/>
    <col min="242" max="16384" width="9.140625" style="22" customWidth="1"/>
  </cols>
  <sheetData>
    <row r="1" ht="15">
      <c r="A1" s="126" t="s">
        <v>112</v>
      </c>
    </row>
    <row r="2" ht="15">
      <c r="C2" s="23"/>
    </row>
    <row r="3" spans="1:3" ht="18">
      <c r="A3" s="24" t="s">
        <v>113</v>
      </c>
      <c r="B3" s="25"/>
      <c r="C3" s="25"/>
    </row>
    <row r="4" spans="2:3" ht="15.75" thickBot="1">
      <c r="B4" s="26"/>
      <c r="C4" s="26"/>
    </row>
    <row r="5" spans="1:3" ht="30.75" thickBot="1">
      <c r="A5" s="31" t="s">
        <v>114</v>
      </c>
      <c r="B5" s="32" t="s">
        <v>115</v>
      </c>
      <c r="C5" s="33" t="s">
        <v>116</v>
      </c>
    </row>
    <row r="6" spans="1:256" ht="15">
      <c r="A6" s="30">
        <v>2006</v>
      </c>
      <c r="B6" s="86">
        <v>0.0048</v>
      </c>
      <c r="C6" s="86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87">
        <v>0.0064</v>
      </c>
      <c r="C7" s="87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87">
        <v>0.13</v>
      </c>
      <c r="C8" s="85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85">
        <v>0.035</v>
      </c>
      <c r="C9" s="85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87">
        <v>0.003</v>
      </c>
      <c r="C10" s="87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87">
        <v>0.0075</v>
      </c>
      <c r="C11" s="88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85">
        <v>0.0031</v>
      </c>
      <c r="C12" s="85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85">
        <v>0.0115</v>
      </c>
      <c r="C13" s="85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211" t="s">
        <v>86</v>
      </c>
      <c r="C14" s="211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211" t="s">
        <v>86</v>
      </c>
      <c r="C15" s="211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211" t="s">
        <v>86</v>
      </c>
      <c r="C16" s="211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85">
        <v>0.0082</v>
      </c>
      <c r="C17" s="85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85">
        <v>0.0169</v>
      </c>
      <c r="C18" s="85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85">
        <v>0.007</v>
      </c>
      <c r="C19" s="85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6.25" customHeight="1">
      <c r="A20" s="27">
        <v>2020</v>
      </c>
      <c r="B20" s="34" t="s">
        <v>87</v>
      </c>
      <c r="C20" s="35">
        <v>0.006</v>
      </c>
    </row>
    <row r="21" spans="1:3" ht="15">
      <c r="A21" s="27">
        <v>2021</v>
      </c>
      <c r="B21" s="35">
        <v>0.012</v>
      </c>
      <c r="C21" s="35">
        <v>0.012</v>
      </c>
    </row>
    <row r="22" spans="1:3" ht="15">
      <c r="A22" s="27">
        <v>2022</v>
      </c>
      <c r="B22" s="35">
        <v>0.029</v>
      </c>
      <c r="C22" s="35"/>
    </row>
    <row r="23" spans="1:3" ht="15.75">
      <c r="A23" s="27"/>
      <c r="B23" s="124"/>
      <c r="C23" s="124" t="s">
        <v>10</v>
      </c>
    </row>
    <row r="24" spans="1:3" ht="16.5" thickBot="1">
      <c r="A24" s="27">
        <v>2022</v>
      </c>
      <c r="B24" s="124"/>
      <c r="C24" s="124">
        <v>0.068</v>
      </c>
    </row>
    <row r="25" spans="1:3" ht="30" customHeight="1" thickBot="1">
      <c r="A25" s="31" t="s">
        <v>88</v>
      </c>
      <c r="B25" s="32" t="s">
        <v>89</v>
      </c>
      <c r="C25" s="33" t="s">
        <v>90</v>
      </c>
    </row>
    <row r="26" spans="1:3" ht="15.75">
      <c r="A26" s="27">
        <v>2023</v>
      </c>
      <c r="B26" s="124">
        <v>0.084</v>
      </c>
      <c r="C26" s="124"/>
    </row>
    <row r="27" ht="15">
      <c r="A27" s="27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24.57421875" style="0" customWidth="1"/>
    <col min="7" max="7" width="18.00390625" style="0" customWidth="1"/>
    <col min="8" max="8" width="11.00390625" style="0" bestFit="1" customWidth="1"/>
  </cols>
  <sheetData>
    <row r="1" ht="15">
      <c r="A1" s="140" t="s">
        <v>8</v>
      </c>
    </row>
    <row r="3" spans="2:6" ht="67.5" customHeight="1" thickBot="1">
      <c r="B3" s="213" t="s">
        <v>91</v>
      </c>
      <c r="C3" s="213"/>
      <c r="D3" s="213"/>
      <c r="E3" s="213"/>
      <c r="F3" s="213"/>
    </row>
    <row r="4" spans="2:5" ht="81" customHeight="1" thickBot="1">
      <c r="B4" s="92" t="s">
        <v>7</v>
      </c>
      <c r="C4" s="93" t="s">
        <v>92</v>
      </c>
      <c r="D4" s="93" t="s">
        <v>93</v>
      </c>
      <c r="E4" s="94" t="s">
        <v>94</v>
      </c>
    </row>
    <row r="5" spans="2:7" ht="18" customHeight="1" thickBot="1">
      <c r="B5" s="95">
        <v>1</v>
      </c>
      <c r="C5" s="21" t="s">
        <v>95</v>
      </c>
      <c r="D5" s="96">
        <v>314579</v>
      </c>
      <c r="E5" s="103">
        <v>9506760</v>
      </c>
      <c r="G5" s="111"/>
    </row>
    <row r="6" spans="2:7" ht="18" customHeight="1" thickBot="1">
      <c r="B6" s="97">
        <v>2</v>
      </c>
      <c r="C6" s="98" t="s">
        <v>96</v>
      </c>
      <c r="D6" s="99">
        <v>314989</v>
      </c>
      <c r="E6" s="104">
        <v>9529350</v>
      </c>
      <c r="G6" s="111"/>
    </row>
    <row r="7" spans="2:9" ht="15.75" thickBot="1">
      <c r="B7" s="95">
        <v>3</v>
      </c>
      <c r="C7" s="21" t="s">
        <v>97</v>
      </c>
      <c r="D7" s="96">
        <v>315268</v>
      </c>
      <c r="E7" s="103">
        <v>9536550</v>
      </c>
      <c r="G7" s="212"/>
      <c r="H7" s="212"/>
      <c r="I7" s="212"/>
    </row>
    <row r="8" spans="2:7" ht="15.75" thickBot="1">
      <c r="B8" s="97">
        <v>4</v>
      </c>
      <c r="C8" s="98" t="s">
        <v>98</v>
      </c>
      <c r="D8" s="99">
        <v>315474</v>
      </c>
      <c r="E8" s="104">
        <v>9541890</v>
      </c>
      <c r="G8" s="127"/>
    </row>
    <row r="9" spans="2:7" ht="15.75" thickBot="1">
      <c r="B9" s="95">
        <v>5</v>
      </c>
      <c r="C9" s="21" t="s">
        <v>99</v>
      </c>
      <c r="D9" s="96">
        <v>316213</v>
      </c>
      <c r="E9" s="103">
        <v>9609480</v>
      </c>
      <c r="G9" s="127"/>
    </row>
    <row r="10" spans="2:5" ht="15.75" thickBot="1">
      <c r="B10" s="97">
        <v>6</v>
      </c>
      <c r="C10" s="98" t="s">
        <v>100</v>
      </c>
      <c r="D10" s="99">
        <v>316826</v>
      </c>
      <c r="E10" s="104">
        <v>9617880</v>
      </c>
    </row>
    <row r="11" spans="2:5" ht="15.75" thickBot="1">
      <c r="B11" s="95">
        <v>7</v>
      </c>
      <c r="C11" s="21" t="s">
        <v>101</v>
      </c>
      <c r="D11" s="96">
        <v>316989</v>
      </c>
      <c r="E11" s="103">
        <v>9597000</v>
      </c>
    </row>
    <row r="12" spans="2:5" ht="15.75" thickBot="1">
      <c r="B12" s="97">
        <v>8</v>
      </c>
      <c r="C12" s="98" t="s">
        <v>102</v>
      </c>
      <c r="D12" s="99"/>
      <c r="E12" s="104"/>
    </row>
    <row r="13" spans="2:5" ht="15.75" thickBot="1">
      <c r="B13" s="95">
        <v>9</v>
      </c>
      <c r="C13" s="21" t="s">
        <v>103</v>
      </c>
      <c r="D13" s="96"/>
      <c r="E13" s="103"/>
    </row>
    <row r="14" spans="2:5" ht="15.75" thickBot="1">
      <c r="B14" s="97">
        <v>10</v>
      </c>
      <c r="C14" s="98" t="s">
        <v>104</v>
      </c>
      <c r="D14" s="99"/>
      <c r="E14" s="104"/>
    </row>
    <row r="15" spans="2:5" ht="15.75" thickBot="1">
      <c r="B15" s="95">
        <v>11</v>
      </c>
      <c r="C15" s="21" t="s">
        <v>105</v>
      </c>
      <c r="D15" s="96"/>
      <c r="E15" s="103"/>
    </row>
    <row r="16" spans="2:5" ht="15.75" thickBot="1">
      <c r="B16" s="97">
        <v>12</v>
      </c>
      <c r="C16" s="98" t="s">
        <v>106</v>
      </c>
      <c r="D16" s="99"/>
      <c r="E16" s="104"/>
    </row>
    <row r="17" spans="2:5" ht="15.75" thickBot="1">
      <c r="B17" s="100"/>
      <c r="C17" s="101" t="s">
        <v>53</v>
      </c>
      <c r="D17" s="96"/>
      <c r="E17" s="105">
        <f>SUM(E5:E16)</f>
        <v>66938910</v>
      </c>
    </row>
    <row r="18" ht="12.75">
      <c r="E18" s="106"/>
    </row>
    <row r="19" ht="12.75">
      <c r="E19" s="106"/>
    </row>
  </sheetData>
  <sheetProtection password="C73A" sheet="1" formatCells="0" formatColumns="0" formatRows="0" insertColumns="0" insertRows="0" insertHyperlinks="0" deleteColumns="0" deleteRows="0"/>
  <mergeCells count="2">
    <mergeCell ref="G7:I7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50" t="s">
        <v>107</v>
      </c>
    </row>
    <row r="2" spans="2:4" ht="57" customHeight="1">
      <c r="B2" s="214" t="s">
        <v>108</v>
      </c>
      <c r="C2" s="214"/>
      <c r="D2" s="214"/>
    </row>
    <row r="3" ht="23.25" customHeight="1" thickBot="1"/>
    <row r="4" spans="2:4" ht="72.75" customHeight="1" thickBot="1">
      <c r="B4" s="92" t="s">
        <v>92</v>
      </c>
      <c r="C4" s="93" t="s">
        <v>109</v>
      </c>
      <c r="D4" s="93" t="s">
        <v>110</v>
      </c>
    </row>
    <row r="5" spans="2:7" ht="16.5" thickBot="1">
      <c r="B5" s="95" t="s">
        <v>95</v>
      </c>
      <c r="C5" s="102">
        <v>47640000</v>
      </c>
      <c r="D5" s="96">
        <v>1588</v>
      </c>
      <c r="G5" s="111"/>
    </row>
    <row r="6" spans="2:4" ht="20.25" customHeight="1" thickBot="1">
      <c r="B6" s="95" t="s">
        <v>96</v>
      </c>
      <c r="C6" s="102">
        <v>47790000</v>
      </c>
      <c r="D6" s="96">
        <v>1593</v>
      </c>
    </row>
    <row r="7" spans="2:9" ht="15.75" thickBot="1">
      <c r="B7" s="95" t="s">
        <v>97</v>
      </c>
      <c r="C7" s="102">
        <v>47640000</v>
      </c>
      <c r="D7" s="96">
        <v>1588</v>
      </c>
      <c r="F7" s="212"/>
      <c r="G7" s="212"/>
      <c r="H7" s="212"/>
      <c r="I7" s="212"/>
    </row>
    <row r="8" spans="2:4" ht="15.75" thickBot="1">
      <c r="B8" s="95" t="s">
        <v>98</v>
      </c>
      <c r="C8" s="102">
        <v>47070000</v>
      </c>
      <c r="D8" s="96">
        <v>1569</v>
      </c>
    </row>
    <row r="9" spans="2:8" ht="15.75" thickBot="1">
      <c r="B9" s="95" t="s">
        <v>99</v>
      </c>
      <c r="C9" s="102">
        <v>48450000</v>
      </c>
      <c r="D9" s="96">
        <v>1615</v>
      </c>
      <c r="F9" s="127"/>
      <c r="H9" s="128"/>
    </row>
    <row r="10" spans="2:4" ht="15.75" thickBot="1">
      <c r="B10" s="95" t="s">
        <v>100</v>
      </c>
      <c r="C10" s="102">
        <v>43050000</v>
      </c>
      <c r="D10" s="96">
        <v>1435</v>
      </c>
    </row>
    <row r="11" spans="2:4" ht="15.75" thickBot="1">
      <c r="B11" s="95" t="s">
        <v>101</v>
      </c>
      <c r="C11" s="102">
        <v>34500000</v>
      </c>
      <c r="D11" s="96">
        <v>1150</v>
      </c>
    </row>
    <row r="12" spans="2:8" ht="15.75" thickBot="1">
      <c r="B12" s="95" t="s">
        <v>102</v>
      </c>
      <c r="C12" s="102"/>
      <c r="D12" s="96"/>
      <c r="H12" s="113"/>
    </row>
    <row r="13" spans="2:4" ht="15.75" thickBot="1">
      <c r="B13" s="95" t="s">
        <v>103</v>
      </c>
      <c r="C13" s="102"/>
      <c r="D13" s="96"/>
    </row>
    <row r="14" spans="2:4" ht="15.75" thickBot="1">
      <c r="B14" s="95" t="s">
        <v>104</v>
      </c>
      <c r="C14" s="102"/>
      <c r="D14" s="96"/>
    </row>
    <row r="15" spans="2:4" ht="15.75" thickBot="1">
      <c r="B15" s="95" t="s">
        <v>105</v>
      </c>
      <c r="C15" s="102"/>
      <c r="D15" s="96"/>
    </row>
    <row r="16" spans="2:4" ht="15.75" thickBot="1">
      <c r="B16" s="95" t="s">
        <v>106</v>
      </c>
      <c r="C16" s="102"/>
      <c r="D16" s="96"/>
    </row>
    <row r="17" spans="2:4" ht="15.75" thickBot="1">
      <c r="B17" s="95" t="s">
        <v>111</v>
      </c>
      <c r="C17" s="102">
        <f>SUM(C5:C16)</f>
        <v>316140000</v>
      </c>
      <c r="D17" s="96">
        <f>SUM(D5:D16)</f>
        <v>10538</v>
      </c>
    </row>
  </sheetData>
  <sheetProtection password="C73A" sheet="1" formatCells="0" formatColumns="0" formatRows="0" insertColumns="0" insertRows="0" insertHyperlinks="0" deleteColumns="0" deleteRows="0"/>
  <mergeCells count="2">
    <mergeCell ref="B2:D2"/>
    <mergeCell ref="F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2023-06-27T07:45:55Z</cp:lastPrinted>
  <dcterms:created xsi:type="dcterms:W3CDTF">2013-03-22T11:33:30Z</dcterms:created>
  <dcterms:modified xsi:type="dcterms:W3CDTF">2023-08-28T08:41:21Z</dcterms:modified>
  <cp:category/>
  <cp:version/>
  <cp:contentType/>
  <cp:contentStatus/>
</cp:coreProperties>
</file>